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\Documents\Subdirección 2017 con montos\"/>
    </mc:Choice>
  </mc:AlternateContent>
  <bookViews>
    <workbookView xWindow="0" yWindow="0" windowWidth="20730" windowHeight="11175" tabRatio="500"/>
  </bookViews>
  <sheets>
    <sheet name="Sheet1" sheetId="1" r:id="rId1"/>
  </sheets>
  <definedNames>
    <definedName name="_xlnm.Print_Titles" localSheetId="0">Sheet1!$1:$6</definedName>
  </definedNames>
  <calcPr calcId="152511" fullCalcOnLoad="1"/>
</workbook>
</file>

<file path=xl/calcChain.xml><?xml version="1.0" encoding="utf-8"?>
<calcChain xmlns="http://schemas.openxmlformats.org/spreadsheetml/2006/main">
  <c r="L589" i="1" l="1"/>
  <c r="I582" i="1"/>
  <c r="D577" i="1"/>
  <c r="E577" i="1"/>
  <c r="G577" i="1"/>
  <c r="H577" i="1"/>
  <c r="I577" i="1"/>
  <c r="J577" i="1"/>
  <c r="K577" i="1"/>
  <c r="C577" i="1"/>
  <c r="D575" i="1"/>
  <c r="E575" i="1"/>
  <c r="G575" i="1"/>
  <c r="H575" i="1"/>
  <c r="H578" i="1" s="1"/>
  <c r="I575" i="1"/>
  <c r="J575" i="1"/>
  <c r="K575" i="1"/>
  <c r="C575" i="1"/>
  <c r="D573" i="1"/>
  <c r="E573" i="1"/>
  <c r="G573" i="1"/>
  <c r="H573" i="1"/>
  <c r="I573" i="1"/>
  <c r="J573" i="1"/>
  <c r="K573" i="1"/>
  <c r="C573" i="1"/>
  <c r="D570" i="1"/>
  <c r="E570" i="1"/>
  <c r="G570" i="1"/>
  <c r="H570" i="1"/>
  <c r="I570" i="1"/>
  <c r="J570" i="1"/>
  <c r="K570" i="1"/>
  <c r="C570" i="1"/>
  <c r="D565" i="1"/>
  <c r="E565" i="1"/>
  <c r="G565" i="1"/>
  <c r="H565" i="1"/>
  <c r="H571" i="1" s="1"/>
  <c r="I565" i="1"/>
  <c r="J565" i="1"/>
  <c r="K565" i="1"/>
  <c r="C565" i="1"/>
  <c r="D555" i="1"/>
  <c r="E555" i="1"/>
  <c r="G555" i="1"/>
  <c r="H555" i="1"/>
  <c r="I555" i="1"/>
  <c r="J555" i="1"/>
  <c r="K555" i="1"/>
  <c r="C555" i="1"/>
  <c r="D551" i="1"/>
  <c r="E551" i="1"/>
  <c r="G551" i="1"/>
  <c r="H551" i="1"/>
  <c r="I551" i="1"/>
  <c r="J551" i="1"/>
  <c r="K551" i="1"/>
  <c r="C551" i="1"/>
  <c r="D548" i="1"/>
  <c r="E548" i="1"/>
  <c r="G548" i="1"/>
  <c r="G571" i="1"/>
  <c r="H548" i="1"/>
  <c r="I548" i="1"/>
  <c r="J548" i="1"/>
  <c r="K548" i="1"/>
  <c r="C548" i="1"/>
  <c r="D538" i="1"/>
  <c r="E538" i="1"/>
  <c r="G538" i="1"/>
  <c r="H538" i="1"/>
  <c r="I538" i="1"/>
  <c r="J538" i="1"/>
  <c r="K538" i="1"/>
  <c r="C538" i="1"/>
  <c r="D534" i="1"/>
  <c r="E534" i="1"/>
  <c r="G534" i="1"/>
  <c r="H534" i="1"/>
  <c r="I534" i="1"/>
  <c r="J534" i="1"/>
  <c r="K534" i="1"/>
  <c r="C534" i="1"/>
  <c r="D527" i="1"/>
  <c r="E527" i="1"/>
  <c r="G527" i="1"/>
  <c r="H527" i="1"/>
  <c r="I527" i="1"/>
  <c r="J527" i="1"/>
  <c r="K527" i="1"/>
  <c r="C527" i="1"/>
  <c r="D518" i="1"/>
  <c r="E518" i="1"/>
  <c r="G518" i="1"/>
  <c r="H518" i="1"/>
  <c r="I518" i="1"/>
  <c r="J518" i="1"/>
  <c r="K518" i="1"/>
  <c r="C518" i="1"/>
  <c r="D515" i="1"/>
  <c r="E515" i="1"/>
  <c r="G515" i="1"/>
  <c r="H515" i="1"/>
  <c r="I515" i="1"/>
  <c r="J515" i="1"/>
  <c r="K515" i="1"/>
  <c r="C515" i="1"/>
  <c r="D510" i="1"/>
  <c r="E510" i="1"/>
  <c r="G510" i="1"/>
  <c r="H510" i="1"/>
  <c r="I510" i="1"/>
  <c r="J510" i="1"/>
  <c r="K510" i="1"/>
  <c r="C510" i="1"/>
  <c r="D508" i="1"/>
  <c r="E508" i="1"/>
  <c r="G508" i="1"/>
  <c r="H508" i="1"/>
  <c r="I508" i="1"/>
  <c r="J508" i="1"/>
  <c r="K508" i="1"/>
  <c r="C508" i="1"/>
  <c r="D506" i="1"/>
  <c r="E506" i="1"/>
  <c r="G506" i="1"/>
  <c r="H506" i="1"/>
  <c r="I506" i="1"/>
  <c r="J506" i="1"/>
  <c r="K506" i="1"/>
  <c r="C506" i="1"/>
  <c r="D503" i="1"/>
  <c r="E503" i="1"/>
  <c r="G503" i="1"/>
  <c r="H503" i="1"/>
  <c r="I503" i="1"/>
  <c r="J503" i="1"/>
  <c r="K503" i="1"/>
  <c r="C503" i="1"/>
  <c r="D500" i="1"/>
  <c r="E500" i="1"/>
  <c r="G500" i="1"/>
  <c r="H500" i="1"/>
  <c r="I500" i="1"/>
  <c r="J500" i="1"/>
  <c r="K500" i="1"/>
  <c r="C500" i="1"/>
  <c r="D497" i="1"/>
  <c r="E497" i="1"/>
  <c r="G497" i="1"/>
  <c r="H497" i="1"/>
  <c r="I497" i="1"/>
  <c r="J497" i="1"/>
  <c r="K497" i="1"/>
  <c r="C497" i="1"/>
  <c r="D486" i="1"/>
  <c r="E486" i="1"/>
  <c r="G486" i="1"/>
  <c r="H486" i="1"/>
  <c r="I486" i="1"/>
  <c r="J486" i="1"/>
  <c r="K486" i="1"/>
  <c r="C486" i="1"/>
  <c r="D482" i="1"/>
  <c r="E482" i="1"/>
  <c r="G482" i="1"/>
  <c r="H482" i="1"/>
  <c r="I482" i="1"/>
  <c r="J482" i="1"/>
  <c r="K482" i="1"/>
  <c r="C482" i="1"/>
  <c r="D479" i="1"/>
  <c r="E479" i="1"/>
  <c r="G479" i="1"/>
  <c r="H479" i="1"/>
  <c r="I479" i="1"/>
  <c r="J479" i="1"/>
  <c r="K479" i="1"/>
  <c r="C479" i="1"/>
  <c r="D474" i="1"/>
  <c r="E474" i="1"/>
  <c r="G474" i="1"/>
  <c r="H474" i="1"/>
  <c r="I474" i="1"/>
  <c r="J474" i="1"/>
  <c r="K474" i="1"/>
  <c r="C474" i="1"/>
  <c r="D471" i="1"/>
  <c r="E471" i="1"/>
  <c r="G471" i="1"/>
  <c r="H471" i="1"/>
  <c r="I471" i="1"/>
  <c r="J471" i="1"/>
  <c r="K471" i="1"/>
  <c r="C471" i="1"/>
  <c r="D467" i="1"/>
  <c r="E467" i="1"/>
  <c r="G467" i="1"/>
  <c r="H467" i="1"/>
  <c r="I467" i="1"/>
  <c r="J467" i="1"/>
  <c r="K467" i="1"/>
  <c r="C467" i="1"/>
  <c r="D455" i="1"/>
  <c r="E455" i="1"/>
  <c r="G455" i="1"/>
  <c r="H455" i="1"/>
  <c r="I455" i="1"/>
  <c r="J455" i="1"/>
  <c r="K455" i="1"/>
  <c r="C455" i="1"/>
  <c r="D441" i="1"/>
  <c r="D442" i="1"/>
  <c r="E441" i="1"/>
  <c r="E442" i="1"/>
  <c r="G441" i="1"/>
  <c r="G442" i="1"/>
  <c r="H441" i="1"/>
  <c r="H442" i="1"/>
  <c r="I441" i="1"/>
  <c r="I442" i="1"/>
  <c r="J441" i="1"/>
  <c r="J442" i="1"/>
  <c r="K441" i="1"/>
  <c r="K442" i="1"/>
  <c r="C441" i="1"/>
  <c r="C442" i="1"/>
  <c r="D433" i="1"/>
  <c r="D434" i="1"/>
  <c r="E433" i="1"/>
  <c r="E434" i="1"/>
  <c r="G433" i="1"/>
  <c r="G434" i="1"/>
  <c r="H433" i="1"/>
  <c r="H434" i="1"/>
  <c r="I433" i="1"/>
  <c r="I434" i="1"/>
  <c r="J433" i="1"/>
  <c r="J434" i="1"/>
  <c r="K433" i="1"/>
  <c r="K434" i="1"/>
  <c r="C433" i="1"/>
  <c r="C434" i="1"/>
  <c r="D430" i="1"/>
  <c r="E430" i="1"/>
  <c r="G430" i="1"/>
  <c r="H430" i="1"/>
  <c r="I430" i="1"/>
  <c r="J430" i="1"/>
  <c r="K430" i="1"/>
  <c r="C430" i="1"/>
  <c r="D426" i="1"/>
  <c r="E426" i="1"/>
  <c r="G426" i="1"/>
  <c r="H426" i="1"/>
  <c r="H431" i="1" s="1"/>
  <c r="I426" i="1"/>
  <c r="J426" i="1"/>
  <c r="K426" i="1"/>
  <c r="C426" i="1"/>
  <c r="C431" i="1" s="1"/>
  <c r="D422" i="1"/>
  <c r="E422" i="1"/>
  <c r="G422" i="1"/>
  <c r="H422" i="1"/>
  <c r="I422" i="1"/>
  <c r="J422" i="1"/>
  <c r="K422" i="1"/>
  <c r="C422" i="1"/>
  <c r="D417" i="1"/>
  <c r="E417" i="1"/>
  <c r="G417" i="1"/>
  <c r="H417" i="1"/>
  <c r="I417" i="1"/>
  <c r="J417" i="1"/>
  <c r="K417" i="1"/>
  <c r="C417" i="1"/>
  <c r="D409" i="1"/>
  <c r="E409" i="1"/>
  <c r="G409" i="1"/>
  <c r="H409" i="1"/>
  <c r="I409" i="1"/>
  <c r="J409" i="1"/>
  <c r="K409" i="1"/>
  <c r="C409" i="1"/>
  <c r="D407" i="1"/>
  <c r="E407" i="1"/>
  <c r="G407" i="1"/>
  <c r="H407" i="1"/>
  <c r="I407" i="1"/>
  <c r="J407" i="1"/>
  <c r="K407" i="1"/>
  <c r="C407" i="1"/>
  <c r="D399" i="1"/>
  <c r="E399" i="1"/>
  <c r="G399" i="1"/>
  <c r="H399" i="1"/>
  <c r="I399" i="1"/>
  <c r="J399" i="1"/>
  <c r="K399" i="1"/>
  <c r="C399" i="1"/>
  <c r="D393" i="1"/>
  <c r="E393" i="1"/>
  <c r="G393" i="1"/>
  <c r="H393" i="1"/>
  <c r="I393" i="1"/>
  <c r="J393" i="1"/>
  <c r="K393" i="1"/>
  <c r="C393" i="1"/>
  <c r="D387" i="1"/>
  <c r="E387" i="1"/>
  <c r="G387" i="1"/>
  <c r="H387" i="1"/>
  <c r="I387" i="1"/>
  <c r="J387" i="1"/>
  <c r="K387" i="1"/>
  <c r="C387" i="1"/>
  <c r="D370" i="1"/>
  <c r="E370" i="1"/>
  <c r="G370" i="1"/>
  <c r="H370" i="1"/>
  <c r="I370" i="1"/>
  <c r="J370" i="1"/>
  <c r="K370" i="1"/>
  <c r="C370" i="1"/>
  <c r="D368" i="1"/>
  <c r="E368" i="1"/>
  <c r="G368" i="1"/>
  <c r="H368" i="1"/>
  <c r="I368" i="1"/>
  <c r="J368" i="1"/>
  <c r="K368" i="1"/>
  <c r="C368" i="1"/>
  <c r="D362" i="1"/>
  <c r="E362" i="1"/>
  <c r="G362" i="1"/>
  <c r="H362" i="1"/>
  <c r="I362" i="1"/>
  <c r="J362" i="1"/>
  <c r="K362" i="1"/>
  <c r="C362" i="1"/>
  <c r="D347" i="1"/>
  <c r="D582" i="1" s="1"/>
  <c r="E347" i="1"/>
  <c r="E582" i="1" s="1"/>
  <c r="G347" i="1"/>
  <c r="G582" i="1" s="1"/>
  <c r="H347" i="1"/>
  <c r="H582" i="1" s="1"/>
  <c r="I347" i="1"/>
  <c r="J347" i="1"/>
  <c r="J582" i="1" s="1"/>
  <c r="K347" i="1"/>
  <c r="K582" i="1" s="1"/>
  <c r="C347" i="1"/>
  <c r="C582" i="1" s="1"/>
  <c r="D322" i="1"/>
  <c r="E322" i="1"/>
  <c r="G322" i="1"/>
  <c r="H322" i="1"/>
  <c r="I322" i="1"/>
  <c r="J322" i="1"/>
  <c r="K322" i="1"/>
  <c r="C322" i="1"/>
  <c r="D318" i="1"/>
  <c r="D431" i="1" s="1"/>
  <c r="E318" i="1"/>
  <c r="G318" i="1"/>
  <c r="H318" i="1"/>
  <c r="I318" i="1"/>
  <c r="I431" i="1" s="1"/>
  <c r="J318" i="1"/>
  <c r="K318" i="1"/>
  <c r="C318" i="1"/>
  <c r="D306" i="1"/>
  <c r="E306" i="1"/>
  <c r="G306" i="1"/>
  <c r="H306" i="1"/>
  <c r="I306" i="1"/>
  <c r="J306" i="1"/>
  <c r="K306" i="1"/>
  <c r="C306" i="1"/>
  <c r="D296" i="1"/>
  <c r="E296" i="1"/>
  <c r="G296" i="1"/>
  <c r="H296" i="1"/>
  <c r="I296" i="1"/>
  <c r="J296" i="1"/>
  <c r="K296" i="1"/>
  <c r="C296" i="1"/>
  <c r="D290" i="1"/>
  <c r="E290" i="1"/>
  <c r="G290" i="1"/>
  <c r="H290" i="1"/>
  <c r="I290" i="1"/>
  <c r="J290" i="1"/>
  <c r="K290" i="1"/>
  <c r="C290" i="1"/>
  <c r="D281" i="1"/>
  <c r="E281" i="1"/>
  <c r="G281" i="1"/>
  <c r="H281" i="1"/>
  <c r="I281" i="1"/>
  <c r="J281" i="1"/>
  <c r="K281" i="1"/>
  <c r="C281" i="1"/>
  <c r="D273" i="1"/>
  <c r="E273" i="1"/>
  <c r="G273" i="1"/>
  <c r="H273" i="1"/>
  <c r="I273" i="1"/>
  <c r="J273" i="1"/>
  <c r="K273" i="1"/>
  <c r="C273" i="1"/>
  <c r="D268" i="1"/>
  <c r="E268" i="1"/>
  <c r="G268" i="1"/>
  <c r="H268" i="1"/>
  <c r="I268" i="1"/>
  <c r="J268" i="1"/>
  <c r="K268" i="1"/>
  <c r="C268" i="1"/>
  <c r="D238" i="1"/>
  <c r="E238" i="1"/>
  <c r="G238" i="1"/>
  <c r="H238" i="1"/>
  <c r="I238" i="1"/>
  <c r="J238" i="1"/>
  <c r="K238" i="1"/>
  <c r="C238" i="1"/>
  <c r="D230" i="1"/>
  <c r="E230" i="1"/>
  <c r="G230" i="1"/>
  <c r="H230" i="1"/>
  <c r="I230" i="1"/>
  <c r="J230" i="1"/>
  <c r="K230" i="1"/>
  <c r="C230" i="1"/>
  <c r="D217" i="1"/>
  <c r="E217" i="1"/>
  <c r="G217" i="1"/>
  <c r="H217" i="1"/>
  <c r="I217" i="1"/>
  <c r="J217" i="1"/>
  <c r="K217" i="1"/>
  <c r="C217" i="1"/>
  <c r="D212" i="1"/>
  <c r="E212" i="1"/>
  <c r="G212" i="1"/>
  <c r="H212" i="1"/>
  <c r="I212" i="1"/>
  <c r="J212" i="1"/>
  <c r="K212" i="1"/>
  <c r="C212" i="1"/>
  <c r="D209" i="1"/>
  <c r="E209" i="1"/>
  <c r="G209" i="1"/>
  <c r="H209" i="1"/>
  <c r="I209" i="1"/>
  <c r="J209" i="1"/>
  <c r="K209" i="1"/>
  <c r="C209" i="1"/>
  <c r="D200" i="1"/>
  <c r="E200" i="1"/>
  <c r="G200" i="1"/>
  <c r="H200" i="1"/>
  <c r="I200" i="1"/>
  <c r="J200" i="1"/>
  <c r="K200" i="1"/>
  <c r="C200" i="1"/>
  <c r="D197" i="1"/>
  <c r="E197" i="1"/>
  <c r="G197" i="1"/>
  <c r="H197" i="1"/>
  <c r="I197" i="1"/>
  <c r="J197" i="1"/>
  <c r="K197" i="1"/>
  <c r="C197" i="1"/>
  <c r="D195" i="1"/>
  <c r="E195" i="1"/>
  <c r="G195" i="1"/>
  <c r="H195" i="1"/>
  <c r="I195" i="1"/>
  <c r="J195" i="1"/>
  <c r="K195" i="1"/>
  <c r="C195" i="1"/>
  <c r="D173" i="1"/>
  <c r="E173" i="1"/>
  <c r="G173" i="1"/>
  <c r="H173" i="1"/>
  <c r="I173" i="1"/>
  <c r="J173" i="1"/>
  <c r="K173" i="1"/>
  <c r="C173" i="1"/>
  <c r="D167" i="1"/>
  <c r="E167" i="1"/>
  <c r="G167" i="1"/>
  <c r="H167" i="1"/>
  <c r="I167" i="1"/>
  <c r="J167" i="1"/>
  <c r="K167" i="1"/>
  <c r="C167" i="1"/>
  <c r="D158" i="1"/>
  <c r="E158" i="1"/>
  <c r="G158" i="1"/>
  <c r="H158" i="1"/>
  <c r="I158" i="1"/>
  <c r="J158" i="1"/>
  <c r="K158" i="1"/>
  <c r="C158" i="1"/>
  <c r="D155" i="1"/>
  <c r="E155" i="1"/>
  <c r="G155" i="1"/>
  <c r="H155" i="1"/>
  <c r="I155" i="1"/>
  <c r="J155" i="1"/>
  <c r="K155" i="1"/>
  <c r="C155" i="1"/>
  <c r="D146" i="1"/>
  <c r="E146" i="1"/>
  <c r="G146" i="1"/>
  <c r="H146" i="1"/>
  <c r="I146" i="1"/>
  <c r="J146" i="1"/>
  <c r="K146" i="1"/>
  <c r="C146" i="1"/>
  <c r="D138" i="1"/>
  <c r="E138" i="1"/>
  <c r="G138" i="1"/>
  <c r="H138" i="1"/>
  <c r="I138" i="1"/>
  <c r="J138" i="1"/>
  <c r="K138" i="1"/>
  <c r="C138" i="1"/>
  <c r="D134" i="1"/>
  <c r="E134" i="1"/>
  <c r="G134" i="1"/>
  <c r="H134" i="1"/>
  <c r="I134" i="1"/>
  <c r="J134" i="1"/>
  <c r="K134" i="1"/>
  <c r="C134" i="1"/>
  <c r="D127" i="1"/>
  <c r="E127" i="1"/>
  <c r="G127" i="1"/>
  <c r="H127" i="1"/>
  <c r="I127" i="1"/>
  <c r="J127" i="1"/>
  <c r="K127" i="1"/>
  <c r="C127" i="1"/>
  <c r="D123" i="1"/>
  <c r="E123" i="1"/>
  <c r="G123" i="1"/>
  <c r="H123" i="1"/>
  <c r="I123" i="1"/>
  <c r="J123" i="1"/>
  <c r="K123" i="1"/>
  <c r="C123" i="1"/>
  <c r="D121" i="1"/>
  <c r="E121" i="1"/>
  <c r="G121" i="1"/>
  <c r="H121" i="1"/>
  <c r="I121" i="1"/>
  <c r="J121" i="1"/>
  <c r="K121" i="1"/>
  <c r="C121" i="1"/>
  <c r="D116" i="1"/>
  <c r="E116" i="1"/>
  <c r="G116" i="1"/>
  <c r="H116" i="1"/>
  <c r="I116" i="1"/>
  <c r="J116" i="1"/>
  <c r="K116" i="1"/>
  <c r="C116" i="1"/>
  <c r="D110" i="1"/>
  <c r="E110" i="1"/>
  <c r="G110" i="1"/>
  <c r="H110" i="1"/>
  <c r="I110" i="1"/>
  <c r="J110" i="1"/>
  <c r="K110" i="1"/>
  <c r="C110" i="1"/>
  <c r="D96" i="1"/>
  <c r="E96" i="1"/>
  <c r="G96" i="1"/>
  <c r="H96" i="1"/>
  <c r="I96" i="1"/>
  <c r="J96" i="1"/>
  <c r="K96" i="1"/>
  <c r="C96" i="1"/>
  <c r="D93" i="1"/>
  <c r="E93" i="1"/>
  <c r="G93" i="1"/>
  <c r="H93" i="1"/>
  <c r="I93" i="1"/>
  <c r="J93" i="1"/>
  <c r="K93" i="1"/>
  <c r="C93" i="1"/>
  <c r="D80" i="1"/>
  <c r="E80" i="1"/>
  <c r="G80" i="1"/>
  <c r="H80" i="1"/>
  <c r="I80" i="1"/>
  <c r="J80" i="1"/>
  <c r="K80" i="1"/>
  <c r="C80" i="1"/>
  <c r="D76" i="1"/>
  <c r="E76" i="1"/>
  <c r="G76" i="1"/>
  <c r="H76" i="1"/>
  <c r="I76" i="1"/>
  <c r="J76" i="1"/>
  <c r="K76" i="1"/>
  <c r="C76" i="1"/>
  <c r="D66" i="1"/>
  <c r="E66" i="1"/>
  <c r="G66" i="1"/>
  <c r="H66" i="1"/>
  <c r="I66" i="1"/>
  <c r="J66" i="1"/>
  <c r="K66" i="1"/>
  <c r="C66" i="1"/>
  <c r="D63" i="1"/>
  <c r="E63" i="1"/>
  <c r="G63" i="1"/>
  <c r="H63" i="1"/>
  <c r="I63" i="1"/>
  <c r="J63" i="1"/>
  <c r="K63" i="1"/>
  <c r="C63" i="1"/>
  <c r="D59" i="1"/>
  <c r="E59" i="1"/>
  <c r="G59" i="1"/>
  <c r="H59" i="1"/>
  <c r="I59" i="1"/>
  <c r="J59" i="1"/>
  <c r="K59" i="1"/>
  <c r="C59" i="1"/>
  <c r="D52" i="1"/>
  <c r="E52" i="1"/>
  <c r="G52" i="1"/>
  <c r="H52" i="1"/>
  <c r="I52" i="1"/>
  <c r="J52" i="1"/>
  <c r="K52" i="1"/>
  <c r="C52" i="1"/>
  <c r="D45" i="1"/>
  <c r="E45" i="1"/>
  <c r="G45" i="1"/>
  <c r="H45" i="1"/>
  <c r="I45" i="1"/>
  <c r="J45" i="1"/>
  <c r="K45" i="1"/>
  <c r="C45" i="1"/>
  <c r="D40" i="1"/>
  <c r="E40" i="1"/>
  <c r="G40" i="1"/>
  <c r="H40" i="1"/>
  <c r="I40" i="1"/>
  <c r="J40" i="1"/>
  <c r="K40" i="1"/>
  <c r="C40" i="1"/>
  <c r="D36" i="1"/>
  <c r="E36" i="1"/>
  <c r="G36" i="1"/>
  <c r="H36" i="1"/>
  <c r="I36" i="1"/>
  <c r="J36" i="1"/>
  <c r="K36" i="1"/>
  <c r="C36" i="1"/>
  <c r="D33" i="1"/>
  <c r="E33" i="1"/>
  <c r="G33" i="1"/>
  <c r="H33" i="1"/>
  <c r="I33" i="1"/>
  <c r="J33" i="1"/>
  <c r="K33" i="1"/>
  <c r="C33" i="1"/>
  <c r="D30" i="1"/>
  <c r="E30" i="1"/>
  <c r="G30" i="1"/>
  <c r="H30" i="1"/>
  <c r="I30" i="1"/>
  <c r="J30" i="1"/>
  <c r="K30" i="1"/>
  <c r="C30" i="1"/>
  <c r="D27" i="1"/>
  <c r="E27" i="1"/>
  <c r="G27" i="1"/>
  <c r="H27" i="1"/>
  <c r="I27" i="1"/>
  <c r="J27" i="1"/>
  <c r="K27" i="1"/>
  <c r="C27" i="1"/>
  <c r="D23" i="1"/>
  <c r="E23" i="1"/>
  <c r="G23" i="1"/>
  <c r="H23" i="1"/>
  <c r="I23" i="1"/>
  <c r="J23" i="1"/>
  <c r="K23" i="1"/>
  <c r="C23" i="1"/>
  <c r="F8" i="1"/>
  <c r="L8" i="1"/>
  <c r="F9" i="1"/>
  <c r="L9" i="1"/>
  <c r="F10" i="1"/>
  <c r="L10" i="1" s="1"/>
  <c r="F11" i="1"/>
  <c r="L11" i="1" s="1"/>
  <c r="F12" i="1"/>
  <c r="L12" i="1" s="1"/>
  <c r="F13" i="1"/>
  <c r="L13" i="1"/>
  <c r="F14" i="1"/>
  <c r="L14" i="1" s="1"/>
  <c r="F15" i="1"/>
  <c r="L15" i="1" s="1"/>
  <c r="F16" i="1"/>
  <c r="L16" i="1" s="1"/>
  <c r="F17" i="1"/>
  <c r="L17" i="1"/>
  <c r="F18" i="1"/>
  <c r="L18" i="1" s="1"/>
  <c r="F19" i="1"/>
  <c r="L19" i="1" s="1"/>
  <c r="F20" i="1"/>
  <c r="L20" i="1" s="1"/>
  <c r="F21" i="1"/>
  <c r="L21" i="1"/>
  <c r="F22" i="1"/>
  <c r="L22" i="1" s="1"/>
  <c r="F24" i="1"/>
  <c r="F25" i="1"/>
  <c r="L25" i="1"/>
  <c r="F26" i="1"/>
  <c r="L26" i="1"/>
  <c r="F28" i="1"/>
  <c r="F29" i="1"/>
  <c r="L29" i="1" s="1"/>
  <c r="F31" i="1"/>
  <c r="F32" i="1"/>
  <c r="L32" i="1" s="1"/>
  <c r="F34" i="1"/>
  <c r="L34" i="1"/>
  <c r="L36" i="1"/>
  <c r="F35" i="1"/>
  <c r="L35" i="1" s="1"/>
  <c r="F37" i="1"/>
  <c r="F38" i="1"/>
  <c r="L38" i="1"/>
  <c r="F39" i="1"/>
  <c r="L39" i="1"/>
  <c r="F41" i="1"/>
  <c r="F42" i="1"/>
  <c r="L42" i="1" s="1"/>
  <c r="F43" i="1"/>
  <c r="L43" i="1"/>
  <c r="F44" i="1"/>
  <c r="L44" i="1" s="1"/>
  <c r="F46" i="1"/>
  <c r="F47" i="1"/>
  <c r="L47" i="1"/>
  <c r="F48" i="1"/>
  <c r="L48" i="1"/>
  <c r="F49" i="1"/>
  <c r="L49" i="1"/>
  <c r="F50" i="1"/>
  <c r="L50" i="1"/>
  <c r="F51" i="1"/>
  <c r="L51" i="1"/>
  <c r="F53" i="1"/>
  <c r="F54" i="1"/>
  <c r="L54" i="1" s="1"/>
  <c r="F55" i="1"/>
  <c r="L55" i="1" s="1"/>
  <c r="F56" i="1"/>
  <c r="L56" i="1"/>
  <c r="F57" i="1"/>
  <c r="L57" i="1" s="1"/>
  <c r="F58" i="1"/>
  <c r="L58" i="1" s="1"/>
  <c r="F60" i="1"/>
  <c r="F63" i="1" s="1"/>
  <c r="F61" i="1"/>
  <c r="L61" i="1"/>
  <c r="F62" i="1"/>
  <c r="L62" i="1" s="1"/>
  <c r="F64" i="1"/>
  <c r="F66" i="1" s="1"/>
  <c r="F65" i="1"/>
  <c r="L65" i="1" s="1"/>
  <c r="F67" i="1"/>
  <c r="F68" i="1"/>
  <c r="L68" i="1" s="1"/>
  <c r="F69" i="1"/>
  <c r="L69" i="1"/>
  <c r="F70" i="1"/>
  <c r="L70" i="1" s="1"/>
  <c r="F71" i="1"/>
  <c r="L71" i="1"/>
  <c r="F72" i="1"/>
  <c r="L72" i="1" s="1"/>
  <c r="F73" i="1"/>
  <c r="L73" i="1"/>
  <c r="F74" i="1"/>
  <c r="L74" i="1" s="1"/>
  <c r="F75" i="1"/>
  <c r="L75" i="1"/>
  <c r="F77" i="1"/>
  <c r="F78" i="1"/>
  <c r="L78" i="1" s="1"/>
  <c r="F79" i="1"/>
  <c r="L79" i="1" s="1"/>
  <c r="F81" i="1"/>
  <c r="F82" i="1"/>
  <c r="L82" i="1"/>
  <c r="F83" i="1"/>
  <c r="L83" i="1"/>
  <c r="F84" i="1"/>
  <c r="L84" i="1"/>
  <c r="F85" i="1"/>
  <c r="L85" i="1"/>
  <c r="F86" i="1"/>
  <c r="L86" i="1"/>
  <c r="F87" i="1"/>
  <c r="L87" i="1"/>
  <c r="F88" i="1"/>
  <c r="L88" i="1"/>
  <c r="F89" i="1"/>
  <c r="L89" i="1"/>
  <c r="F90" i="1"/>
  <c r="L90" i="1"/>
  <c r="F91" i="1"/>
  <c r="L91" i="1"/>
  <c r="F92" i="1"/>
  <c r="L92" i="1"/>
  <c r="F94" i="1"/>
  <c r="F95" i="1"/>
  <c r="L95" i="1" s="1"/>
  <c r="F97" i="1"/>
  <c r="F98" i="1"/>
  <c r="L98" i="1" s="1"/>
  <c r="F99" i="1"/>
  <c r="L99" i="1"/>
  <c r="F100" i="1"/>
  <c r="L100" i="1" s="1"/>
  <c r="F101" i="1"/>
  <c r="L101" i="1"/>
  <c r="F102" i="1"/>
  <c r="L102" i="1" s="1"/>
  <c r="F103" i="1"/>
  <c r="L103" i="1"/>
  <c r="F104" i="1"/>
  <c r="L104" i="1" s="1"/>
  <c r="F105" i="1"/>
  <c r="L105" i="1"/>
  <c r="F106" i="1"/>
  <c r="L106" i="1" s="1"/>
  <c r="F107" i="1"/>
  <c r="L107" i="1"/>
  <c r="F108" i="1"/>
  <c r="L108" i="1" s="1"/>
  <c r="F109" i="1"/>
  <c r="L109" i="1"/>
  <c r="F111" i="1"/>
  <c r="F116" i="1" s="1"/>
  <c r="F112" i="1"/>
  <c r="L112" i="1"/>
  <c r="F113" i="1"/>
  <c r="L113" i="1" s="1"/>
  <c r="F114" i="1"/>
  <c r="L114" i="1"/>
  <c r="F115" i="1"/>
  <c r="L115" i="1" s="1"/>
  <c r="F117" i="1"/>
  <c r="F118" i="1"/>
  <c r="L118" i="1"/>
  <c r="F119" i="1"/>
  <c r="L119" i="1" s="1"/>
  <c r="F120" i="1"/>
  <c r="L120" i="1"/>
  <c r="F122" i="1"/>
  <c r="F123" i="1"/>
  <c r="F124" i="1"/>
  <c r="F125" i="1"/>
  <c r="L125" i="1" s="1"/>
  <c r="F126" i="1"/>
  <c r="L126" i="1"/>
  <c r="F128" i="1"/>
  <c r="L128" i="1" s="1"/>
  <c r="F129" i="1"/>
  <c r="L129" i="1" s="1"/>
  <c r="F130" i="1"/>
  <c r="L130" i="1" s="1"/>
  <c r="F131" i="1"/>
  <c r="L131" i="1"/>
  <c r="F132" i="1"/>
  <c r="L132" i="1" s="1"/>
  <c r="F133" i="1"/>
  <c r="L133" i="1" s="1"/>
  <c r="F135" i="1"/>
  <c r="L135" i="1" s="1"/>
  <c r="F136" i="1"/>
  <c r="L136" i="1"/>
  <c r="F137" i="1"/>
  <c r="L137" i="1" s="1"/>
  <c r="F139" i="1"/>
  <c r="L139" i="1" s="1"/>
  <c r="L146" i="1" s="1"/>
  <c r="F140" i="1"/>
  <c r="L140" i="1" s="1"/>
  <c r="F141" i="1"/>
  <c r="L141" i="1"/>
  <c r="F142" i="1"/>
  <c r="L142" i="1" s="1"/>
  <c r="F143" i="1"/>
  <c r="L143" i="1"/>
  <c r="F144" i="1"/>
  <c r="L144" i="1"/>
  <c r="F145" i="1"/>
  <c r="L145" i="1"/>
  <c r="F147" i="1"/>
  <c r="L147" i="1"/>
  <c r="F148" i="1"/>
  <c r="L148" i="1" s="1"/>
  <c r="F149" i="1"/>
  <c r="L149" i="1"/>
  <c r="F150" i="1"/>
  <c r="L150" i="1" s="1"/>
  <c r="F151" i="1"/>
  <c r="L151" i="1" s="1"/>
  <c r="F152" i="1"/>
  <c r="L152" i="1" s="1"/>
  <c r="F153" i="1"/>
  <c r="L153" i="1"/>
  <c r="F154" i="1"/>
  <c r="L154" i="1" s="1"/>
  <c r="F156" i="1"/>
  <c r="L156" i="1" s="1"/>
  <c r="L158" i="1" s="1"/>
  <c r="F157" i="1"/>
  <c r="L157" i="1"/>
  <c r="F159" i="1"/>
  <c r="L159" i="1"/>
  <c r="F160" i="1"/>
  <c r="L160" i="1"/>
  <c r="F161" i="1"/>
  <c r="L161" i="1" s="1"/>
  <c r="F162" i="1"/>
  <c r="L162" i="1" s="1"/>
  <c r="F163" i="1"/>
  <c r="L163" i="1" s="1"/>
  <c r="F164" i="1"/>
  <c r="L164" i="1"/>
  <c r="F165" i="1"/>
  <c r="L165" i="1" s="1"/>
  <c r="F166" i="1"/>
  <c r="L166" i="1" s="1"/>
  <c r="F168" i="1"/>
  <c r="L168" i="1" s="1"/>
  <c r="F169" i="1"/>
  <c r="L169" i="1"/>
  <c r="F170" i="1"/>
  <c r="L170" i="1" s="1"/>
  <c r="F171" i="1"/>
  <c r="L171" i="1" s="1"/>
  <c r="F172" i="1"/>
  <c r="L172" i="1" s="1"/>
  <c r="F174" i="1"/>
  <c r="L174" i="1"/>
  <c r="F175" i="1"/>
  <c r="L175" i="1" s="1"/>
  <c r="F176" i="1"/>
  <c r="L176" i="1" s="1"/>
  <c r="F177" i="1"/>
  <c r="L177" i="1" s="1"/>
  <c r="F178" i="1"/>
  <c r="L178" i="1"/>
  <c r="F179" i="1"/>
  <c r="L179" i="1" s="1"/>
  <c r="F180" i="1"/>
  <c r="L180" i="1" s="1"/>
  <c r="F181" i="1"/>
  <c r="L181" i="1" s="1"/>
  <c r="F182" i="1"/>
  <c r="L182" i="1"/>
  <c r="F183" i="1"/>
  <c r="L183" i="1" s="1"/>
  <c r="F184" i="1"/>
  <c r="L184" i="1" s="1"/>
  <c r="F185" i="1"/>
  <c r="L185" i="1" s="1"/>
  <c r="F186" i="1"/>
  <c r="L186" i="1"/>
  <c r="F187" i="1"/>
  <c r="L187" i="1" s="1"/>
  <c r="F188" i="1"/>
  <c r="L188" i="1" s="1"/>
  <c r="F189" i="1"/>
  <c r="L189" i="1" s="1"/>
  <c r="F190" i="1"/>
  <c r="L190" i="1"/>
  <c r="F191" i="1"/>
  <c r="L191" i="1" s="1"/>
  <c r="F192" i="1"/>
  <c r="L192" i="1" s="1"/>
  <c r="F193" i="1"/>
  <c r="L193" i="1" s="1"/>
  <c r="F194" i="1"/>
  <c r="L194" i="1"/>
  <c r="F196" i="1"/>
  <c r="L196" i="1" s="1"/>
  <c r="L197" i="1"/>
  <c r="F198" i="1"/>
  <c r="L198" i="1"/>
  <c r="F199" i="1"/>
  <c r="L199" i="1"/>
  <c r="F201" i="1"/>
  <c r="L201" i="1" s="1"/>
  <c r="F202" i="1"/>
  <c r="L202" i="1" s="1"/>
  <c r="F203" i="1"/>
  <c r="L203" i="1" s="1"/>
  <c r="F204" i="1"/>
  <c r="L204" i="1"/>
  <c r="F205" i="1"/>
  <c r="L205" i="1" s="1"/>
  <c r="F206" i="1"/>
  <c r="L206" i="1" s="1"/>
  <c r="F207" i="1"/>
  <c r="L207" i="1" s="1"/>
  <c r="F208" i="1"/>
  <c r="L208" i="1"/>
  <c r="F210" i="1"/>
  <c r="L210" i="1" s="1"/>
  <c r="F211" i="1"/>
  <c r="L211" i="1" s="1"/>
  <c r="F213" i="1"/>
  <c r="L213" i="1" s="1"/>
  <c r="F214" i="1"/>
  <c r="L214" i="1"/>
  <c r="F215" i="1"/>
  <c r="L215" i="1" s="1"/>
  <c r="F216" i="1"/>
  <c r="L216" i="1" s="1"/>
  <c r="F218" i="1"/>
  <c r="L218" i="1" s="1"/>
  <c r="F219" i="1"/>
  <c r="L219" i="1"/>
  <c r="F220" i="1"/>
  <c r="L220" i="1" s="1"/>
  <c r="F221" i="1"/>
  <c r="L221" i="1" s="1"/>
  <c r="F222" i="1"/>
  <c r="L222" i="1" s="1"/>
  <c r="F223" i="1"/>
  <c r="L223" i="1"/>
  <c r="F224" i="1"/>
  <c r="L224" i="1" s="1"/>
  <c r="F225" i="1"/>
  <c r="L225" i="1" s="1"/>
  <c r="F226" i="1"/>
  <c r="L226" i="1" s="1"/>
  <c r="F227" i="1"/>
  <c r="L227" i="1"/>
  <c r="F228" i="1"/>
  <c r="L228" i="1" s="1"/>
  <c r="F229" i="1"/>
  <c r="L229" i="1" s="1"/>
  <c r="F231" i="1"/>
  <c r="L231" i="1" s="1"/>
  <c r="F232" i="1"/>
  <c r="L232" i="1"/>
  <c r="F233" i="1"/>
  <c r="L233" i="1" s="1"/>
  <c r="F234" i="1"/>
  <c r="L234" i="1" s="1"/>
  <c r="F235" i="1"/>
  <c r="L235" i="1" s="1"/>
  <c r="F236" i="1"/>
  <c r="L236" i="1"/>
  <c r="F237" i="1"/>
  <c r="L237" i="1" s="1"/>
  <c r="F239" i="1"/>
  <c r="L239" i="1" s="1"/>
  <c r="F240" i="1"/>
  <c r="L240" i="1" s="1"/>
  <c r="F241" i="1"/>
  <c r="L241" i="1"/>
  <c r="F242" i="1"/>
  <c r="L242" i="1" s="1"/>
  <c r="F243" i="1"/>
  <c r="L243" i="1" s="1"/>
  <c r="F244" i="1"/>
  <c r="L244" i="1" s="1"/>
  <c r="F245" i="1"/>
  <c r="L245" i="1"/>
  <c r="F246" i="1"/>
  <c r="L246" i="1" s="1"/>
  <c r="F247" i="1"/>
  <c r="L247" i="1" s="1"/>
  <c r="F248" i="1"/>
  <c r="L248" i="1" s="1"/>
  <c r="F249" i="1"/>
  <c r="L249" i="1"/>
  <c r="F250" i="1"/>
  <c r="L250" i="1" s="1"/>
  <c r="F251" i="1"/>
  <c r="L251" i="1" s="1"/>
  <c r="F252" i="1"/>
  <c r="L252" i="1" s="1"/>
  <c r="F253" i="1"/>
  <c r="L253" i="1"/>
  <c r="F254" i="1"/>
  <c r="L254" i="1" s="1"/>
  <c r="F255" i="1"/>
  <c r="L255" i="1" s="1"/>
  <c r="F256" i="1"/>
  <c r="L256" i="1" s="1"/>
  <c r="F257" i="1"/>
  <c r="L257" i="1"/>
  <c r="F258" i="1"/>
  <c r="L258" i="1" s="1"/>
  <c r="F259" i="1"/>
  <c r="L259" i="1" s="1"/>
  <c r="F260" i="1"/>
  <c r="L260" i="1" s="1"/>
  <c r="F261" i="1"/>
  <c r="L261" i="1"/>
  <c r="F262" i="1"/>
  <c r="L262" i="1" s="1"/>
  <c r="F263" i="1"/>
  <c r="L263" i="1" s="1"/>
  <c r="F264" i="1"/>
  <c r="L264" i="1" s="1"/>
  <c r="F265" i="1"/>
  <c r="L265" i="1"/>
  <c r="F266" i="1"/>
  <c r="L266" i="1" s="1"/>
  <c r="F267" i="1"/>
  <c r="L267" i="1" s="1"/>
  <c r="F269" i="1"/>
  <c r="L269" i="1"/>
  <c r="F270" i="1"/>
  <c r="L270" i="1"/>
  <c r="F271" i="1"/>
  <c r="L271" i="1"/>
  <c r="L273" i="1" s="1"/>
  <c r="F272" i="1"/>
  <c r="L272" i="1"/>
  <c r="F274" i="1"/>
  <c r="L274" i="1"/>
  <c r="F275" i="1"/>
  <c r="L275" i="1"/>
  <c r="F276" i="1"/>
  <c r="L276" i="1"/>
  <c r="F277" i="1"/>
  <c r="L277" i="1"/>
  <c r="F278" i="1"/>
  <c r="L278" i="1"/>
  <c r="F279" i="1"/>
  <c r="L279" i="1"/>
  <c r="F280" i="1"/>
  <c r="L280" i="1"/>
  <c r="F282" i="1"/>
  <c r="L282" i="1"/>
  <c r="F283" i="1"/>
  <c r="L283" i="1"/>
  <c r="F284" i="1"/>
  <c r="L284" i="1"/>
  <c r="F285" i="1"/>
  <c r="L285" i="1"/>
  <c r="F286" i="1"/>
  <c r="L286" i="1"/>
  <c r="F287" i="1"/>
  <c r="L287" i="1"/>
  <c r="F288" i="1"/>
  <c r="L288" i="1"/>
  <c r="F289" i="1"/>
  <c r="L289" i="1"/>
  <c r="F291" i="1"/>
  <c r="L291" i="1"/>
  <c r="F292" i="1"/>
  <c r="L292" i="1"/>
  <c r="F293" i="1"/>
  <c r="L293" i="1"/>
  <c r="F294" i="1"/>
  <c r="L294" i="1"/>
  <c r="F295" i="1"/>
  <c r="L295" i="1"/>
  <c r="F297" i="1"/>
  <c r="L297" i="1"/>
  <c r="F298" i="1"/>
  <c r="L298" i="1"/>
  <c r="F299" i="1"/>
  <c r="L299" i="1"/>
  <c r="F300" i="1"/>
  <c r="L300" i="1"/>
  <c r="F301" i="1"/>
  <c r="L301" i="1"/>
  <c r="F302" i="1"/>
  <c r="L302" i="1"/>
  <c r="F303" i="1"/>
  <c r="L303" i="1"/>
  <c r="F304" i="1"/>
  <c r="L304" i="1"/>
  <c r="F305" i="1"/>
  <c r="L305" i="1"/>
  <c r="F307" i="1"/>
  <c r="L307" i="1"/>
  <c r="F308" i="1"/>
  <c r="L308" i="1"/>
  <c r="F309" i="1"/>
  <c r="L309" i="1"/>
  <c r="F310" i="1"/>
  <c r="L310" i="1"/>
  <c r="F311" i="1"/>
  <c r="L311" i="1"/>
  <c r="F312" i="1"/>
  <c r="L312" i="1"/>
  <c r="F313" i="1"/>
  <c r="L313" i="1"/>
  <c r="F314" i="1"/>
  <c r="L314" i="1"/>
  <c r="F315" i="1"/>
  <c r="L315" i="1"/>
  <c r="F316" i="1"/>
  <c r="L316" i="1"/>
  <c r="F317" i="1"/>
  <c r="L317" i="1"/>
  <c r="F319" i="1"/>
  <c r="L319" i="1"/>
  <c r="F320" i="1"/>
  <c r="L320" i="1"/>
  <c r="F321" i="1"/>
  <c r="L321" i="1"/>
  <c r="F323" i="1"/>
  <c r="L323" i="1"/>
  <c r="F324" i="1"/>
  <c r="L324" i="1"/>
  <c r="F325" i="1"/>
  <c r="L325" i="1"/>
  <c r="F326" i="1"/>
  <c r="L326" i="1"/>
  <c r="F327" i="1"/>
  <c r="L327" i="1"/>
  <c r="F328" i="1"/>
  <c r="L328" i="1"/>
  <c r="F329" i="1"/>
  <c r="L329" i="1"/>
  <c r="F330" i="1"/>
  <c r="L330" i="1"/>
  <c r="F331" i="1"/>
  <c r="L331" i="1"/>
  <c r="F332" i="1"/>
  <c r="L332" i="1"/>
  <c r="F333" i="1"/>
  <c r="L333" i="1"/>
  <c r="F334" i="1"/>
  <c r="L334" i="1"/>
  <c r="F335" i="1"/>
  <c r="L335" i="1"/>
  <c r="F336" i="1"/>
  <c r="L336" i="1"/>
  <c r="F337" i="1"/>
  <c r="L337" i="1"/>
  <c r="F338" i="1"/>
  <c r="L338" i="1"/>
  <c r="F339" i="1"/>
  <c r="L339" i="1"/>
  <c r="F340" i="1"/>
  <c r="L340" i="1"/>
  <c r="F341" i="1"/>
  <c r="L341" i="1"/>
  <c r="F342" i="1"/>
  <c r="L342" i="1"/>
  <c r="F343" i="1"/>
  <c r="L343" i="1"/>
  <c r="F344" i="1"/>
  <c r="L344" i="1"/>
  <c r="F345" i="1"/>
  <c r="L345" i="1"/>
  <c r="F346" i="1"/>
  <c r="L346" i="1"/>
  <c r="F348" i="1"/>
  <c r="L348" i="1"/>
  <c r="F349" i="1"/>
  <c r="L349" i="1"/>
  <c r="F350" i="1"/>
  <c r="L350" i="1"/>
  <c r="F351" i="1"/>
  <c r="L351" i="1"/>
  <c r="F352" i="1"/>
  <c r="L352" i="1"/>
  <c r="F353" i="1"/>
  <c r="L353" i="1"/>
  <c r="F354" i="1"/>
  <c r="L354" i="1"/>
  <c r="F355" i="1"/>
  <c r="L355" i="1"/>
  <c r="F356" i="1"/>
  <c r="L356" i="1"/>
  <c r="F357" i="1"/>
  <c r="L357" i="1"/>
  <c r="F358" i="1"/>
  <c r="L358" i="1"/>
  <c r="F359" i="1"/>
  <c r="L359" i="1"/>
  <c r="F360" i="1"/>
  <c r="L360" i="1"/>
  <c r="F361" i="1"/>
  <c r="L361" i="1"/>
  <c r="F363" i="1"/>
  <c r="L363" i="1"/>
  <c r="F364" i="1"/>
  <c r="L364" i="1"/>
  <c r="F365" i="1"/>
  <c r="L365" i="1"/>
  <c r="F366" i="1"/>
  <c r="L366" i="1"/>
  <c r="F367" i="1"/>
  <c r="L367" i="1"/>
  <c r="F369" i="1"/>
  <c r="L369" i="1"/>
  <c r="L370" i="1" s="1"/>
  <c r="F371" i="1"/>
  <c r="L371" i="1"/>
  <c r="F372" i="1"/>
  <c r="L372" i="1" s="1"/>
  <c r="F373" i="1"/>
  <c r="L373" i="1" s="1"/>
  <c r="F374" i="1"/>
  <c r="L374" i="1" s="1"/>
  <c r="F375" i="1"/>
  <c r="L375" i="1"/>
  <c r="F376" i="1"/>
  <c r="L376" i="1" s="1"/>
  <c r="F377" i="1"/>
  <c r="L377" i="1" s="1"/>
  <c r="F378" i="1"/>
  <c r="L378" i="1" s="1"/>
  <c r="F379" i="1"/>
  <c r="L379" i="1"/>
  <c r="F380" i="1"/>
  <c r="L380" i="1" s="1"/>
  <c r="F381" i="1"/>
  <c r="L381" i="1" s="1"/>
  <c r="F382" i="1"/>
  <c r="L382" i="1" s="1"/>
  <c r="F383" i="1"/>
  <c r="L383" i="1"/>
  <c r="F384" i="1"/>
  <c r="L384" i="1" s="1"/>
  <c r="F385" i="1"/>
  <c r="L385" i="1" s="1"/>
  <c r="F386" i="1"/>
  <c r="L386" i="1" s="1"/>
  <c r="F388" i="1"/>
  <c r="L388" i="1"/>
  <c r="F389" i="1"/>
  <c r="L389" i="1" s="1"/>
  <c r="F390" i="1"/>
  <c r="L390" i="1" s="1"/>
  <c r="L393" i="1" s="1"/>
  <c r="F391" i="1"/>
  <c r="L391" i="1" s="1"/>
  <c r="F392" i="1"/>
  <c r="L392" i="1"/>
  <c r="F394" i="1"/>
  <c r="L394" i="1" s="1"/>
  <c r="F395" i="1"/>
  <c r="L395" i="1" s="1"/>
  <c r="L399" i="1" s="1"/>
  <c r="F396" i="1"/>
  <c r="L396" i="1" s="1"/>
  <c r="F397" i="1"/>
  <c r="L397" i="1"/>
  <c r="F398" i="1"/>
  <c r="L398" i="1" s="1"/>
  <c r="F400" i="1"/>
  <c r="L400" i="1" s="1"/>
  <c r="F401" i="1"/>
  <c r="L401" i="1" s="1"/>
  <c r="F402" i="1"/>
  <c r="L402" i="1" s="1"/>
  <c r="F403" i="1"/>
  <c r="L403" i="1"/>
  <c r="F404" i="1"/>
  <c r="L404" i="1" s="1"/>
  <c r="F405" i="1"/>
  <c r="L405" i="1"/>
  <c r="F406" i="1"/>
  <c r="L406" i="1" s="1"/>
  <c r="F408" i="1"/>
  <c r="L408" i="1"/>
  <c r="L409" i="1"/>
  <c r="F410" i="1"/>
  <c r="L410" i="1" s="1"/>
  <c r="F411" i="1"/>
  <c r="L411" i="1" s="1"/>
  <c r="F412" i="1"/>
  <c r="L412" i="1" s="1"/>
  <c r="F413" i="1"/>
  <c r="L413" i="1"/>
  <c r="F414" i="1"/>
  <c r="L414" i="1" s="1"/>
  <c r="F415" i="1"/>
  <c r="L415" i="1" s="1"/>
  <c r="F416" i="1"/>
  <c r="L416" i="1" s="1"/>
  <c r="F418" i="1"/>
  <c r="L418" i="1"/>
  <c r="F419" i="1"/>
  <c r="L419" i="1" s="1"/>
  <c r="F420" i="1"/>
  <c r="L420" i="1" s="1"/>
  <c r="L422" i="1" s="1"/>
  <c r="F421" i="1"/>
  <c r="L421" i="1" s="1"/>
  <c r="F423" i="1"/>
  <c r="L423" i="1"/>
  <c r="F424" i="1"/>
  <c r="L424" i="1" s="1"/>
  <c r="F425" i="1"/>
  <c r="L425" i="1" s="1"/>
  <c r="L426" i="1" s="1"/>
  <c r="F427" i="1"/>
  <c r="L427" i="1" s="1"/>
  <c r="F428" i="1"/>
  <c r="L428" i="1" s="1"/>
  <c r="F429" i="1"/>
  <c r="L429" i="1"/>
  <c r="F432" i="1"/>
  <c r="L432" i="1" s="1"/>
  <c r="L433" i="1" s="1"/>
  <c r="L434" i="1" s="1"/>
  <c r="F435" i="1"/>
  <c r="L435" i="1"/>
  <c r="F436" i="1"/>
  <c r="L436" i="1"/>
  <c r="F437" i="1"/>
  <c r="L437" i="1"/>
  <c r="F438" i="1"/>
  <c r="L438" i="1"/>
  <c r="F439" i="1"/>
  <c r="L439" i="1"/>
  <c r="F440" i="1"/>
  <c r="L440" i="1"/>
  <c r="F443" i="1"/>
  <c r="L443" i="1"/>
  <c r="F444" i="1"/>
  <c r="L444" i="1"/>
  <c r="F445" i="1"/>
  <c r="L445" i="1"/>
  <c r="F446" i="1"/>
  <c r="L446" i="1"/>
  <c r="F447" i="1"/>
  <c r="L447" i="1"/>
  <c r="F448" i="1"/>
  <c r="L448" i="1"/>
  <c r="F449" i="1"/>
  <c r="L449" i="1"/>
  <c r="F450" i="1"/>
  <c r="L450" i="1"/>
  <c r="F451" i="1"/>
  <c r="L451" i="1"/>
  <c r="F452" i="1"/>
  <c r="L452" i="1"/>
  <c r="F453" i="1"/>
  <c r="L453" i="1"/>
  <c r="F454" i="1"/>
  <c r="L454" i="1"/>
  <c r="F456" i="1"/>
  <c r="L456" i="1"/>
  <c r="F457" i="1"/>
  <c r="L457" i="1"/>
  <c r="F458" i="1"/>
  <c r="L458" i="1"/>
  <c r="F459" i="1"/>
  <c r="L459" i="1"/>
  <c r="F460" i="1"/>
  <c r="L460" i="1"/>
  <c r="F461" i="1"/>
  <c r="L461" i="1"/>
  <c r="F462" i="1"/>
  <c r="L462" i="1"/>
  <c r="F463" i="1"/>
  <c r="L463" i="1"/>
  <c r="F464" i="1"/>
  <c r="L464" i="1"/>
  <c r="F465" i="1"/>
  <c r="L465" i="1"/>
  <c r="F466" i="1"/>
  <c r="L466" i="1"/>
  <c r="F468" i="1"/>
  <c r="L468" i="1"/>
  <c r="F469" i="1"/>
  <c r="L469" i="1"/>
  <c r="F470" i="1"/>
  <c r="L470" i="1"/>
  <c r="F472" i="1"/>
  <c r="L472" i="1"/>
  <c r="F473" i="1"/>
  <c r="L473" i="1"/>
  <c r="F475" i="1"/>
  <c r="L475" i="1"/>
  <c r="L479" i="1" s="1"/>
  <c r="F476" i="1"/>
  <c r="L476" i="1"/>
  <c r="F477" i="1"/>
  <c r="L477" i="1"/>
  <c r="F478" i="1"/>
  <c r="L478" i="1"/>
  <c r="F480" i="1"/>
  <c r="L480" i="1"/>
  <c r="F481" i="1"/>
  <c r="F482" i="1"/>
  <c r="L481" i="1"/>
  <c r="F483" i="1"/>
  <c r="L483" i="1" s="1"/>
  <c r="F484" i="1"/>
  <c r="L484" i="1"/>
  <c r="F485" i="1"/>
  <c r="L485" i="1" s="1"/>
  <c r="F487" i="1"/>
  <c r="L487" i="1" s="1"/>
  <c r="F488" i="1"/>
  <c r="L488" i="1"/>
  <c r="F489" i="1"/>
  <c r="L489" i="1" s="1"/>
  <c r="F490" i="1"/>
  <c r="L490" i="1" s="1"/>
  <c r="F491" i="1"/>
  <c r="L491" i="1" s="1"/>
  <c r="F492" i="1"/>
  <c r="L492" i="1"/>
  <c r="F493" i="1"/>
  <c r="L493" i="1" s="1"/>
  <c r="F494" i="1"/>
  <c r="L494" i="1" s="1"/>
  <c r="F495" i="1"/>
  <c r="L495" i="1" s="1"/>
  <c r="F496" i="1"/>
  <c r="L496" i="1"/>
  <c r="F498" i="1"/>
  <c r="L498" i="1"/>
  <c r="L500" i="1" s="1"/>
  <c r="F499" i="1"/>
  <c r="L499" i="1" s="1"/>
  <c r="F501" i="1"/>
  <c r="L501" i="1"/>
  <c r="F502" i="1"/>
  <c r="L502" i="1" s="1"/>
  <c r="F504" i="1"/>
  <c r="L504" i="1" s="1"/>
  <c r="L506" i="1" s="1"/>
  <c r="F505" i="1"/>
  <c r="L505" i="1"/>
  <c r="F507" i="1"/>
  <c r="L507" i="1" s="1"/>
  <c r="L508" i="1"/>
  <c r="F509" i="1"/>
  <c r="L509" i="1"/>
  <c r="L510" i="1" s="1"/>
  <c r="F511" i="1"/>
  <c r="L511" i="1"/>
  <c r="F512" i="1"/>
  <c r="L512" i="1" s="1"/>
  <c r="F513" i="1"/>
  <c r="L513" i="1" s="1"/>
  <c r="L515" i="1" s="1"/>
  <c r="F514" i="1"/>
  <c r="L514" i="1" s="1"/>
  <c r="F516" i="1"/>
  <c r="L516" i="1"/>
  <c r="F517" i="1"/>
  <c r="L517" i="1" s="1"/>
  <c r="F519" i="1"/>
  <c r="L519" i="1" s="1"/>
  <c r="L527" i="1" s="1"/>
  <c r="F520" i="1"/>
  <c r="L520" i="1" s="1"/>
  <c r="F521" i="1"/>
  <c r="L521" i="1"/>
  <c r="F522" i="1"/>
  <c r="L522" i="1" s="1"/>
  <c r="F523" i="1"/>
  <c r="L523" i="1" s="1"/>
  <c r="F524" i="1"/>
  <c r="L524" i="1" s="1"/>
  <c r="F525" i="1"/>
  <c r="L525" i="1"/>
  <c r="F526" i="1"/>
  <c r="L526" i="1" s="1"/>
  <c r="F528" i="1"/>
  <c r="L528" i="1" s="1"/>
  <c r="F529" i="1"/>
  <c r="L529" i="1" s="1"/>
  <c r="F530" i="1"/>
  <c r="L530" i="1"/>
  <c r="F531" i="1"/>
  <c r="L531" i="1" s="1"/>
  <c r="F532" i="1"/>
  <c r="L532" i="1" s="1"/>
  <c r="F533" i="1"/>
  <c r="L533" i="1" s="1"/>
  <c r="F535" i="1"/>
  <c r="L535" i="1"/>
  <c r="F536" i="1"/>
  <c r="L536" i="1" s="1"/>
  <c r="F537" i="1"/>
  <c r="L537" i="1" s="1"/>
  <c r="L538" i="1" s="1"/>
  <c r="F539" i="1"/>
  <c r="L539" i="1" s="1"/>
  <c r="F540" i="1"/>
  <c r="L540" i="1"/>
  <c r="F541" i="1"/>
  <c r="L541" i="1" s="1"/>
  <c r="F542" i="1"/>
  <c r="L542" i="1" s="1"/>
  <c r="L548" i="1" s="1"/>
  <c r="F543" i="1"/>
  <c r="L543" i="1" s="1"/>
  <c r="F544" i="1"/>
  <c r="L544" i="1"/>
  <c r="F545" i="1"/>
  <c r="L545" i="1" s="1"/>
  <c r="F546" i="1"/>
  <c r="L546" i="1" s="1"/>
  <c r="F547" i="1"/>
  <c r="L547" i="1" s="1"/>
  <c r="F549" i="1"/>
  <c r="L549" i="1"/>
  <c r="L551" i="1" s="1"/>
  <c r="F550" i="1"/>
  <c r="L550" i="1"/>
  <c r="F552" i="1"/>
  <c r="L552" i="1" s="1"/>
  <c r="F553" i="1"/>
  <c r="L553" i="1"/>
  <c r="F554" i="1"/>
  <c r="L554" i="1" s="1"/>
  <c r="F556" i="1"/>
  <c r="L556" i="1"/>
  <c r="F557" i="1"/>
  <c r="L557" i="1" s="1"/>
  <c r="F558" i="1"/>
  <c r="L558" i="1"/>
  <c r="F559" i="1"/>
  <c r="L559" i="1" s="1"/>
  <c r="F560" i="1"/>
  <c r="L560" i="1"/>
  <c r="F561" i="1"/>
  <c r="L561" i="1" s="1"/>
  <c r="F562" i="1"/>
  <c r="L562" i="1"/>
  <c r="F563" i="1"/>
  <c r="L563" i="1" s="1"/>
  <c r="F564" i="1"/>
  <c r="L564" i="1"/>
  <c r="F566" i="1"/>
  <c r="L566" i="1" s="1"/>
  <c r="F567" i="1"/>
  <c r="L567" i="1"/>
  <c r="F568" i="1"/>
  <c r="L568" i="1" s="1"/>
  <c r="F569" i="1"/>
  <c r="L569" i="1"/>
  <c r="F572" i="1"/>
  <c r="F573" i="1" s="1"/>
  <c r="F574" i="1"/>
  <c r="L574" i="1"/>
  <c r="L575" i="1"/>
  <c r="F576" i="1"/>
  <c r="L576" i="1" s="1"/>
  <c r="L577" i="1"/>
  <c r="F7" i="1"/>
  <c r="E431" i="1"/>
  <c r="J431" i="1"/>
  <c r="C578" i="1"/>
  <c r="K571" i="1"/>
  <c r="K578" i="1"/>
  <c r="G578" i="1"/>
  <c r="L503" i="1"/>
  <c r="J571" i="1"/>
  <c r="E571" i="1"/>
  <c r="J578" i="1"/>
  <c r="E578" i="1"/>
  <c r="E579" i="1" s="1"/>
  <c r="K431" i="1"/>
  <c r="G431" i="1"/>
  <c r="I571" i="1"/>
  <c r="D571" i="1"/>
  <c r="D579" i="1" s="1"/>
  <c r="I578" i="1"/>
  <c r="D578" i="1"/>
  <c r="F134" i="1"/>
  <c r="F197" i="1"/>
  <c r="F273" i="1"/>
  <c r="F138" i="1"/>
  <c r="F200" i="1"/>
  <c r="F281" i="1"/>
  <c r="F399" i="1"/>
  <c r="F455" i="1"/>
  <c r="F510" i="1"/>
  <c r="F518" i="1"/>
  <c r="F467" i="1"/>
  <c r="F474" i="1"/>
  <c r="F503" i="1"/>
  <c r="F508" i="1"/>
  <c r="F551" i="1"/>
  <c r="F575" i="1"/>
  <c r="L117" i="1"/>
  <c r="L121" i="1" s="1"/>
  <c r="L94" i="1"/>
  <c r="L96" i="1"/>
  <c r="L81" i="1"/>
  <c r="L67" i="1"/>
  <c r="L37" i="1"/>
  <c r="L40" i="1"/>
  <c r="F40" i="1"/>
  <c r="L31" i="1"/>
  <c r="F33" i="1"/>
  <c r="L111" i="1"/>
  <c r="L46" i="1"/>
  <c r="L52" i="1"/>
  <c r="L41" i="1"/>
  <c r="L45" i="1"/>
  <c r="L24" i="1"/>
  <c r="L97" i="1"/>
  <c r="F36" i="1"/>
  <c r="L28" i="1"/>
  <c r="L30" i="1" s="1"/>
  <c r="L7" i="1"/>
  <c r="L23" i="1" s="1"/>
  <c r="L124" i="1"/>
  <c r="F127" i="1"/>
  <c r="L77" i="1"/>
  <c r="L53" i="1"/>
  <c r="L59" i="1" s="1"/>
  <c r="H579" i="1"/>
  <c r="G579" i="1"/>
  <c r="F555" i="1"/>
  <c r="F426" i="1"/>
  <c r="F534" i="1"/>
  <c r="L518" i="1"/>
  <c r="L482" i="1"/>
  <c r="L471" i="1"/>
  <c r="F433" i="1"/>
  <c r="F434" i="1"/>
  <c r="F387" i="1"/>
  <c r="F370" i="1"/>
  <c r="J579" i="1"/>
  <c r="F497" i="1"/>
  <c r="F538" i="1"/>
  <c r="F479" i="1"/>
  <c r="F409" i="1"/>
  <c r="F548" i="1"/>
  <c r="L474" i="1"/>
  <c r="L209" i="1"/>
  <c r="L134" i="1"/>
  <c r="L195" i="1"/>
  <c r="L173" i="1"/>
  <c r="L76" i="1"/>
  <c r="L110" i="1"/>
  <c r="L116" i="1"/>
  <c r="F59" i="1"/>
  <c r="L127" i="1"/>
  <c r="F30" i="1"/>
  <c r="F110" i="1"/>
  <c r="F52" i="1"/>
  <c r="F268" i="1"/>
  <c r="F195" i="1"/>
  <c r="F322" i="1"/>
  <c r="F238" i="1"/>
  <c r="F173" i="1"/>
  <c r="I579" i="1"/>
  <c r="L322" i="1"/>
  <c r="L64" i="1"/>
  <c r="L66" i="1" s="1"/>
  <c r="F45" i="1"/>
  <c r="F93" i="1"/>
  <c r="F96" i="1"/>
  <c r="L122" i="1"/>
  <c r="L123" i="1" s="1"/>
  <c r="F318" i="1"/>
  <c r="F230" i="1"/>
  <c r="F167" i="1"/>
  <c r="F306" i="1"/>
  <c r="F217" i="1"/>
  <c r="F158" i="1"/>
  <c r="F23" i="1"/>
  <c r="L212" i="1"/>
  <c r="L80" i="1"/>
  <c r="L27" i="1"/>
  <c r="L60" i="1"/>
  <c r="L63" i="1" s="1"/>
  <c r="F80" i="1"/>
  <c r="F27" i="1"/>
  <c r="L33" i="1"/>
  <c r="F76" i="1"/>
  <c r="L93" i="1"/>
  <c r="F121" i="1"/>
  <c r="F296" i="1"/>
  <c r="F212" i="1"/>
  <c r="F155" i="1"/>
  <c r="F290" i="1"/>
  <c r="F209" i="1"/>
  <c r="F146" i="1"/>
  <c r="K579" i="1"/>
  <c r="L306" i="1"/>
  <c r="L281" i="1"/>
  <c r="L467" i="1"/>
  <c r="L296" i="1"/>
  <c r="L230" i="1"/>
  <c r="L455" i="1"/>
  <c r="L290" i="1"/>
  <c r="L238" i="1"/>
  <c r="L217" i="1"/>
  <c r="L318" i="1"/>
  <c r="L268" i="1"/>
  <c r="L441" i="1"/>
  <c r="L442" i="1" s="1"/>
  <c r="L368" i="1"/>
  <c r="L362" i="1"/>
  <c r="L347" i="1"/>
  <c r="F471" i="1"/>
  <c r="F441" i="1"/>
  <c r="F442" i="1" s="1"/>
  <c r="F422" i="1"/>
  <c r="F368" i="1"/>
  <c r="F417" i="1"/>
  <c r="F362" i="1"/>
  <c r="F565" i="1"/>
  <c r="L138" i="1"/>
  <c r="L407" i="1" l="1"/>
  <c r="L570" i="1"/>
  <c r="L565" i="1"/>
  <c r="L534" i="1"/>
  <c r="L387" i="1"/>
  <c r="L555" i="1"/>
  <c r="L497" i="1"/>
  <c r="L430" i="1"/>
  <c r="L417" i="1"/>
  <c r="F515" i="1"/>
  <c r="F527" i="1"/>
  <c r="L572" i="1"/>
  <c r="L573" i="1" s="1"/>
  <c r="L578" i="1" s="1"/>
  <c r="F570" i="1"/>
  <c r="F577" i="1"/>
  <c r="F578" i="1" s="1"/>
  <c r="F506" i="1"/>
  <c r="F500" i="1"/>
  <c r="F393" i="1"/>
  <c r="L486" i="1"/>
  <c r="F407" i="1"/>
  <c r="F347" i="1"/>
  <c r="F582" i="1" s="1"/>
  <c r="L582" i="1"/>
  <c r="F486" i="1"/>
  <c r="F430" i="1"/>
  <c r="L155" i="1"/>
  <c r="L167" i="1"/>
  <c r="C571" i="1"/>
  <c r="C579" i="1" s="1"/>
  <c r="L200" i="1"/>
  <c r="L431" i="1" l="1"/>
  <c r="F431" i="1"/>
  <c r="F571" i="1"/>
  <c r="F579" i="1" s="1"/>
  <c r="L571" i="1"/>
  <c r="L579" i="1" s="1"/>
</calcChain>
</file>

<file path=xl/sharedStrings.xml><?xml version="1.0" encoding="utf-8"?>
<sst xmlns="http://schemas.openxmlformats.org/spreadsheetml/2006/main" count="1161" uniqueCount="311">
  <si>
    <t>Descripcion</t>
  </si>
  <si>
    <t>Autorizado</t>
  </si>
  <si>
    <t>Ampliacion</t>
  </si>
  <si>
    <t>Reduccion</t>
  </si>
  <si>
    <t>Aut+Amp+Red</t>
  </si>
  <si>
    <t>Licit / Nom</t>
  </si>
  <si>
    <t>Comprometido</t>
  </si>
  <si>
    <t>Devengado</t>
  </si>
  <si>
    <t>Ejercido</t>
  </si>
  <si>
    <t>Pagado</t>
  </si>
  <si>
    <t>Disponible</t>
  </si>
  <si>
    <t>2214</t>
  </si>
  <si>
    <t>Alimentación de Personas por el Desarrollo de Otros Programas Institucionales</t>
  </si>
  <si>
    <t>2591</t>
  </si>
  <si>
    <t>Otros productos Químicos</t>
  </si>
  <si>
    <t>2611</t>
  </si>
  <si>
    <t>Combustible</t>
  </si>
  <si>
    <t>2711</t>
  </si>
  <si>
    <t>Vestuarios y Uniformes</t>
  </si>
  <si>
    <t>2961</t>
  </si>
  <si>
    <t>Refacciones y Accesorios Menores de Equipo de Transporte</t>
  </si>
  <si>
    <t>3131</t>
  </si>
  <si>
    <t>Agua</t>
  </si>
  <si>
    <t>3151</t>
  </si>
  <si>
    <t>Telefonía Celular</t>
  </si>
  <si>
    <t>3221</t>
  </si>
  <si>
    <t>Arrendamiento de Edificios</t>
  </si>
  <si>
    <t>3291</t>
  </si>
  <si>
    <t>Otros Arrendamientos</t>
  </si>
  <si>
    <t>3363</t>
  </si>
  <si>
    <t>Servicios de  Elaboración e Impresión de Documentos</t>
  </si>
  <si>
    <t>3471</t>
  </si>
  <si>
    <t>Fletes y Maniobras</t>
  </si>
  <si>
    <t>3551</t>
  </si>
  <si>
    <t>Reparación y Mantenimiento de Equipo de Transporte</t>
  </si>
  <si>
    <t>3614</t>
  </si>
  <si>
    <t>Difusión de Programas y Actividades Gubernamentales a través de Otros Medios de Comunicación</t>
  </si>
  <si>
    <t>3711</t>
  </si>
  <si>
    <t>Pasajes Aéreos Nacionales</t>
  </si>
  <si>
    <t>3751</t>
  </si>
  <si>
    <t>Viáticos en el País</t>
  </si>
  <si>
    <t>3921</t>
  </si>
  <si>
    <t>Impuestos y Derechos</t>
  </si>
  <si>
    <t>10990</t>
  </si>
  <si>
    <t>Impulsar organizar y velar por las acciones de atención médica salud pública y asistencia social Dirección de Servicios de Salud</t>
  </si>
  <si>
    <t>3341</t>
  </si>
  <si>
    <t>Servicios de Capacitación</t>
  </si>
  <si>
    <t>4341</t>
  </si>
  <si>
    <t>Subsidios a la Prestación de Servicios Públicos</t>
  </si>
  <si>
    <t>11138</t>
  </si>
  <si>
    <t>Promoción de la Actividad Física en diferentes entornos.</t>
  </si>
  <si>
    <t>11139</t>
  </si>
  <si>
    <t>Promoción de los beneficios de la lactancia materna y la alimentación complementaria</t>
  </si>
  <si>
    <t>11140</t>
  </si>
  <si>
    <t>Promoción de la alimentación correcta y el consumo de agua simple en diferentes entornos</t>
  </si>
  <si>
    <t>11141</t>
  </si>
  <si>
    <t>Difusión de la cultura alimentaria tradicional de la alimentación correcta</t>
  </si>
  <si>
    <t>12142</t>
  </si>
  <si>
    <t>Comunidades Certificadas como saludables</t>
  </si>
  <si>
    <t>13152</t>
  </si>
  <si>
    <t>Escuelas validadas como promotoras de la salud en el nivel básico y medio superior</t>
  </si>
  <si>
    <t>2551</t>
  </si>
  <si>
    <t>Materiales, Suministros e Instrumentos Menores de Laboratorio</t>
  </si>
  <si>
    <t>2721</t>
  </si>
  <si>
    <t>Prendas de Seguridad y Protección Personal</t>
  </si>
  <si>
    <t>2991</t>
  </si>
  <si>
    <t>OTRAS REFACCIONES Y ACCESORIOS MENORES</t>
  </si>
  <si>
    <t>14130</t>
  </si>
  <si>
    <t>Fortalecer el programa de Seguridad Vial</t>
  </si>
  <si>
    <t>3731</t>
  </si>
  <si>
    <t>Pasajes Marítimos, Lacustres y Fluviales Nacionales</t>
  </si>
  <si>
    <t>14133</t>
  </si>
  <si>
    <t>Capacitación para la Prevención de Accidentes</t>
  </si>
  <si>
    <t>3721</t>
  </si>
  <si>
    <t>Pasajes Terrestres Nacionales</t>
  </si>
  <si>
    <t>17136</t>
  </si>
  <si>
    <t>Combatir la obesidad Infantil y juvenil</t>
  </si>
  <si>
    <t>17170</t>
  </si>
  <si>
    <t>Prevención y detección de Obesidad y Riesgo Cardiovascular.</t>
  </si>
  <si>
    <t>2612</t>
  </si>
  <si>
    <t>Lubricantes y Aditivos</t>
  </si>
  <si>
    <t>17560</t>
  </si>
  <si>
    <t>Prevención de diabetes mellitus</t>
  </si>
  <si>
    <t>2531</t>
  </si>
  <si>
    <t>Medicinas y Productos Farmacéuticos de Uso Humano</t>
  </si>
  <si>
    <t>17650</t>
  </si>
  <si>
    <t>Control y tratamiento de Diabetes Mellitus</t>
  </si>
  <si>
    <t>2541</t>
  </si>
  <si>
    <t>Materiales y Suministros Médicos</t>
  </si>
  <si>
    <t>3481</t>
  </si>
  <si>
    <t>Comisiones por Ventas</t>
  </si>
  <si>
    <t>3541</t>
  </si>
  <si>
    <t>Instalación, Reparación y Mantenimiento de Equipo e Instrumental Médico y de Laboratorio</t>
  </si>
  <si>
    <t>3831</t>
  </si>
  <si>
    <t>Congresos y convenciones</t>
  </si>
  <si>
    <t>18220</t>
  </si>
  <si>
    <t>Planificación Familiar y Anticoncepción</t>
  </si>
  <si>
    <t>18230</t>
  </si>
  <si>
    <t>Fortalecer la salud de la mujer en el climaterio y menopausia (prevencion)</t>
  </si>
  <si>
    <t>2142</t>
  </si>
  <si>
    <t>Útiles y Equipos Menores de Tecnología de la Información y Comunicaciones</t>
  </si>
  <si>
    <t>2511</t>
  </si>
  <si>
    <t>Productos Químicos Básicos</t>
  </si>
  <si>
    <t>2951</t>
  </si>
  <si>
    <t>Refacciones y Accesorios Menores de Instrumental Médico y de Laboratorio</t>
  </si>
  <si>
    <t>20240</t>
  </si>
  <si>
    <t>Prevención del Cáncer de cuello uterino</t>
  </si>
  <si>
    <t>20241</t>
  </si>
  <si>
    <t>Prevención del Cáncer de Mama</t>
  </si>
  <si>
    <t>2941</t>
  </si>
  <si>
    <t>Refacciones y Accesorios Menores de Equipo de Cómputo y Tecnologías de la Información</t>
  </si>
  <si>
    <t>20242</t>
  </si>
  <si>
    <t>Tratamiento específico del Cáncer de cuello uterino</t>
  </si>
  <si>
    <t>20243</t>
  </si>
  <si>
    <t>Tratamiento específico del Cáncer de Mama</t>
  </si>
  <si>
    <t>2491</t>
  </si>
  <si>
    <t>Otros Materiales y Artículos de Construcción y Reparación</t>
  </si>
  <si>
    <t>3511</t>
  </si>
  <si>
    <t>Conservación y Mantenimiento Menor de Inmuebles</t>
  </si>
  <si>
    <t>20244</t>
  </si>
  <si>
    <t>Atención en UNEME DEDICAM</t>
  </si>
  <si>
    <t>21250</t>
  </si>
  <si>
    <t>Prevención y detección de alteraciones en el Adulto Mayor.</t>
  </si>
  <si>
    <t>21251</t>
  </si>
  <si>
    <t>Atención y tratamiento a los Adultos Mayores.</t>
  </si>
  <si>
    <t>3611</t>
  </si>
  <si>
    <t>Difusión por Radio, Televisión y Otros Medios de Mensajes sobre Programas y Actividades Gubernamentales</t>
  </si>
  <si>
    <t>23710</t>
  </si>
  <si>
    <t>Prevención de la salud mental</t>
  </si>
  <si>
    <t>2151</t>
  </si>
  <si>
    <t>Publicaciones Impresas</t>
  </si>
  <si>
    <t>2212</t>
  </si>
  <si>
    <t>Alimentación a Personas en Atención Hospitalaria o de Seguridad Social</t>
  </si>
  <si>
    <t>23712</t>
  </si>
  <si>
    <t>Atención en UNEME SALUD MENTAL</t>
  </si>
  <si>
    <t>24280</t>
  </si>
  <si>
    <t>Prevención de las Adicciones (Alcohol, Tabaco y Otras Drogas)</t>
  </si>
  <si>
    <t>3391</t>
  </si>
  <si>
    <t>Servicios Profesionales, Científicos y Técnicos Integrales</t>
  </si>
  <si>
    <t>27331</t>
  </si>
  <si>
    <t>Informar oportunamente factores de riesgo a mujeres embarazadas</t>
  </si>
  <si>
    <t>27334</t>
  </si>
  <si>
    <t>Atención médica normal y de riesgo del embarazo parto puerperio y del recién nacido</t>
  </si>
  <si>
    <t>2161</t>
  </si>
  <si>
    <t>Material de Limpieza</t>
  </si>
  <si>
    <t>2981</t>
  </si>
  <si>
    <t>Refacciones y Accesorios Menores de Maquinaria y Otros Equipos</t>
  </si>
  <si>
    <t>3111</t>
  </si>
  <si>
    <t>Energía Eléctrica</t>
  </si>
  <si>
    <t>3171</t>
  </si>
  <si>
    <t>Servicio de Internet y Redes</t>
  </si>
  <si>
    <t>28370</t>
  </si>
  <si>
    <t>Vacunación Universal</t>
  </si>
  <si>
    <t>29100</t>
  </si>
  <si>
    <t>Atención médica de enfermedades diarreicas infecciones respiratorias agudas desnutrición y sus complicaciones al menor de 5 años</t>
  </si>
  <si>
    <t>29390</t>
  </si>
  <si>
    <t>Promoción de la salud en madres con hijos menores de 5 años</t>
  </si>
  <si>
    <t>30260</t>
  </si>
  <si>
    <t>Salud Sexual y Reproductiva de los adolescentes</t>
  </si>
  <si>
    <t>30292</t>
  </si>
  <si>
    <t>Fortalecer la Atención de la Salud Sexual y Reproductiva</t>
  </si>
  <si>
    <t>30430</t>
  </si>
  <si>
    <t>Atención a la salud de la Adolescencia en casos de abuso y violencia sexual</t>
  </si>
  <si>
    <t>32520</t>
  </si>
  <si>
    <t>Detección oportuna de la Tuberculosis</t>
  </si>
  <si>
    <t>33640</t>
  </si>
  <si>
    <t>Prevención y Detección del Colera</t>
  </si>
  <si>
    <t>2111</t>
  </si>
  <si>
    <t>Papelería y Consumibles de Oficina</t>
  </si>
  <si>
    <t>2141</t>
  </si>
  <si>
    <t>Material de Limpieza y Mantenimiento e Insumos para Equipos de Tecnología de la Información y Comunicaciones</t>
  </si>
  <si>
    <t>2461</t>
  </si>
  <si>
    <t>Material Eléctrico y Electrónico</t>
  </si>
  <si>
    <t>2481</t>
  </si>
  <si>
    <t>Materiales Complementarios</t>
  </si>
  <si>
    <t>2521</t>
  </si>
  <si>
    <t>Fertilizantes, Pesticidas y Otros Agroquímicos</t>
  </si>
  <si>
    <t>2911</t>
  </si>
  <si>
    <t>Herramientas Menores</t>
  </si>
  <si>
    <t>3181</t>
  </si>
  <si>
    <t>Servicios Postales y Telegráficos</t>
  </si>
  <si>
    <t>34530</t>
  </si>
  <si>
    <t>Prevención y control de enfermedades transmitidas por vector</t>
  </si>
  <si>
    <t>2532</t>
  </si>
  <si>
    <t>Medicinas y Productos Farmacéuticos de Uso Veterinario</t>
  </si>
  <si>
    <t>35540</t>
  </si>
  <si>
    <t>Prevención de las enfermedades zoonóticas</t>
  </si>
  <si>
    <t>36610</t>
  </si>
  <si>
    <t>Detección oportuna de ITS VIH/SIDA y Sifilis</t>
  </si>
  <si>
    <t>3531</t>
  </si>
  <si>
    <t>Instalación, Reparación y Mantenimiento de Equipo de Computo y Tecnología de la Información</t>
  </si>
  <si>
    <t>36860</t>
  </si>
  <si>
    <t>Control de ITS</t>
  </si>
  <si>
    <t>2731</t>
  </si>
  <si>
    <t>Artículos Deportivos</t>
  </si>
  <si>
    <t>37109</t>
  </si>
  <si>
    <t>Atención en Unidades de Especialidades Médicas en Enfermedades Crónicas UNEME EC</t>
  </si>
  <si>
    <t>41660</t>
  </si>
  <si>
    <t>Programa de atención de urgencias epidemiológicas y desastres</t>
  </si>
  <si>
    <t>42710</t>
  </si>
  <si>
    <t>Prevención y Promoción de la Salud Bucal</t>
  </si>
  <si>
    <t>42720</t>
  </si>
  <si>
    <t>Atención curativa de Salud Bucal</t>
  </si>
  <si>
    <t>2112</t>
  </si>
  <si>
    <t>Útiles, Artículos y Herramientas Menores de Oficina</t>
  </si>
  <si>
    <t>2211</t>
  </si>
  <si>
    <t>Alimentos para el Personal Institucional</t>
  </si>
  <si>
    <t>2231</t>
  </si>
  <si>
    <t>Utensilios, Materiales y Equipos Menores para el Servicio de Alimentación de Personas</t>
  </si>
  <si>
    <t>3141</t>
  </si>
  <si>
    <t>Telefonía Tradicional</t>
  </si>
  <si>
    <t>3451</t>
  </si>
  <si>
    <t>Seguro de Bienes Patrimoniales</t>
  </si>
  <si>
    <t>3732</t>
  </si>
  <si>
    <t>Pasajes Marítimos, Lacustres y Fluviales Internacionales</t>
  </si>
  <si>
    <t>43670</t>
  </si>
  <si>
    <t>Desarrollar la vigilancia epidemiológica</t>
  </si>
  <si>
    <t>2121</t>
  </si>
  <si>
    <t>Materiales y Útiles de Impresión y Reproducción</t>
  </si>
  <si>
    <t>44550</t>
  </si>
  <si>
    <t>Vigilancia Sanitaria Internacional</t>
  </si>
  <si>
    <t>50600</t>
  </si>
  <si>
    <t>Promover la equidad de género</t>
  </si>
  <si>
    <t>59730</t>
  </si>
  <si>
    <t>Atención a la discapacidad Auditiva</t>
  </si>
  <si>
    <t>60128</t>
  </si>
  <si>
    <t>Proporcionar servicios de atención médica con unidades médicas móviles</t>
  </si>
  <si>
    <t>61106</t>
  </si>
  <si>
    <t>Atención Médica de Primer Nivel</t>
  </si>
  <si>
    <t>62110</t>
  </si>
  <si>
    <t>Fortalecer el Programa de Cirugias Extramuros</t>
  </si>
  <si>
    <t>62118</t>
  </si>
  <si>
    <t>Atención médica de segundo nivel</t>
  </si>
  <si>
    <t>62121</t>
  </si>
  <si>
    <t>Cáncer de la infancia y adolescencia</t>
  </si>
  <si>
    <t>63120</t>
  </si>
  <si>
    <t>Atención Clinica de Oncología</t>
  </si>
  <si>
    <t>3411</t>
  </si>
  <si>
    <t>Servicios Financieros y Bancarios</t>
  </si>
  <si>
    <t>71110</t>
  </si>
  <si>
    <t>Promover una vida sin violencia</t>
  </si>
  <si>
    <t>71120</t>
  </si>
  <si>
    <t>Fortalecer la atención de las mujeres que sufren violencia intrafamiliar</t>
  </si>
  <si>
    <t>76130</t>
  </si>
  <si>
    <t>Control y Tratamiento de la Obesidad y Riesgo Cardiovascular</t>
  </si>
  <si>
    <t>Fondo de Aportaciones para los Servicios de Salud (FASSA) 2017</t>
  </si>
  <si>
    <t>Recursos de Libre Disposición de Origen Federal</t>
  </si>
  <si>
    <t>20245</t>
  </si>
  <si>
    <t>Detección oportuna de Cáncer de la Mujer</t>
  </si>
  <si>
    <t>Seguro Popular Estatal 2017</t>
  </si>
  <si>
    <t>3311</t>
  </si>
  <si>
    <t>Servicios Legales, de Contabilidad, Auditoría y Relacionados</t>
  </si>
  <si>
    <t>5111</t>
  </si>
  <si>
    <t>Muebles de Oficina</t>
  </si>
  <si>
    <t>5151</t>
  </si>
  <si>
    <t>Equipo de Cómputo y de Tecnología de la Información</t>
  </si>
  <si>
    <t>5411</t>
  </si>
  <si>
    <t>Automóviles y Camiones de Transporte de Personas</t>
  </si>
  <si>
    <t>2171</t>
  </si>
  <si>
    <t>Material y Útiles de Enseñanza</t>
  </si>
  <si>
    <t>3661</t>
  </si>
  <si>
    <t>Servicio de Creación y Difusión de Contenido exclusivamente a través de Internet</t>
  </si>
  <si>
    <t>5311</t>
  </si>
  <si>
    <t>Equipo Médico y de Laboratorio</t>
  </si>
  <si>
    <t>5321</t>
  </si>
  <si>
    <t>Instrumental Médico y de Laboratorio</t>
  </si>
  <si>
    <t>17570</t>
  </si>
  <si>
    <t>Prevención de enfermedades cardiovasculares y la hipertensión arterial.</t>
  </si>
  <si>
    <t>18270</t>
  </si>
  <si>
    <t>Salud reproductiva</t>
  </si>
  <si>
    <t>21252</t>
  </si>
  <si>
    <t>ENVEJECIMIENTO</t>
  </si>
  <si>
    <t>27333</t>
  </si>
  <si>
    <t>Salud materna y perinatal</t>
  </si>
  <si>
    <t>4411</t>
  </si>
  <si>
    <t>Ayudas Sociales a Personas</t>
  </si>
  <si>
    <t>29441</t>
  </si>
  <si>
    <t>SALUD INFANCIA Y ADOLECENCIA</t>
  </si>
  <si>
    <t>5611</t>
  </si>
  <si>
    <t>Maquinaria y Equipo Agropecuario</t>
  </si>
  <si>
    <t>34521</t>
  </si>
  <si>
    <t>Chagas</t>
  </si>
  <si>
    <t>34522</t>
  </si>
  <si>
    <t>Leishmaniasis</t>
  </si>
  <si>
    <t>5651</t>
  </si>
  <si>
    <t>Equipo de Comunicación  y Telecomunicación</t>
  </si>
  <si>
    <t>5691</t>
  </si>
  <si>
    <t>Otros Equipos</t>
  </si>
  <si>
    <t>34840</t>
  </si>
  <si>
    <t>Tratamiento del paludismo</t>
  </si>
  <si>
    <t>4412</t>
  </si>
  <si>
    <t>Premios y Recompensas a Ganadores de Concursos</t>
  </si>
  <si>
    <t>36620</t>
  </si>
  <si>
    <t>Prevención del VIH/SIDA e ITS en la población en general y grupos vulnerables</t>
  </si>
  <si>
    <t>5211</t>
  </si>
  <si>
    <t>Equipos y Aparatos de Proyección de Imágenes, Audio y Video</t>
  </si>
  <si>
    <t>5291</t>
  </si>
  <si>
    <t>Otro Mobiliario y Equipo Educacional</t>
  </si>
  <si>
    <t>Convenio Especifico en Materia de Ministración de Subsidios para el Fortalecimie</t>
  </si>
  <si>
    <t>Ingresos Propios del Sector Paraestatal 2017</t>
  </si>
  <si>
    <t>TOTAL</t>
  </si>
  <si>
    <t>PART. ESP.</t>
  </si>
  <si>
    <t>01</t>
  </si>
  <si>
    <t>02</t>
  </si>
  <si>
    <t>06</t>
  </si>
  <si>
    <t>10</t>
  </si>
  <si>
    <t>71</t>
  </si>
  <si>
    <t>PRESUPUESTO DE EGRESOS 2017</t>
  </si>
  <si>
    <t>SALDOS DISPONIBLES GASTOS DE OPERACIÓN POR PARTIDA Y PROGRAMA</t>
  </si>
  <si>
    <t xml:space="preserve">DIRECCION DE SERVICIOS DE SALUD </t>
  </si>
  <si>
    <t>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</si>
</sst>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3">
    <xf numFmtId="0" fontId="0" fillId="0" borderId="0" xfId="0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0" fontId="3" fillId="4" borderId="1" xfId="0" quotePrefix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1</xdr:row>
      <xdr:rowOff>0</xdr:rowOff>
    </xdr:from>
    <xdr:to>
      <xdr:col>11</xdr:col>
      <xdr:colOff>657225</xdr:colOff>
      <xdr:row>4</xdr:row>
      <xdr:rowOff>142875</xdr:rowOff>
    </xdr:to>
    <xdr:pic>
      <xdr:nvPicPr>
        <xdr:cNvPr id="1033" name="2 Imagen" descr="HD MacOS:Users:JCDS:Desktop:sesa feder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61925"/>
          <a:ext cx="590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1</xdr:col>
      <xdr:colOff>1905000</xdr:colOff>
      <xdr:row>4</xdr:row>
      <xdr:rowOff>38100</xdr:rowOff>
    </xdr:to>
    <xdr:pic>
      <xdr:nvPicPr>
        <xdr:cNvPr id="1034" name="3 Imagen" descr="logo_ses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495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1"/>
  <sheetViews>
    <sheetView tabSelected="1" showOutlineSymbols="0" topLeftCell="B1" workbookViewId="0">
      <pane ySplit="6" topLeftCell="A345" activePane="bottomLeft" state="frozen"/>
      <selection pane="bottomLeft" activeCell="L591" sqref="L591"/>
    </sheetView>
  </sheetViews>
  <sheetFormatPr baseColWidth="10" defaultColWidth="6.85546875" defaultRowHeight="12.75" customHeight="1" x14ac:dyDescent="0.2"/>
  <cols>
    <col min="1" max="1" width="11.42578125" style="19" bestFit="1" customWidth="1"/>
    <col min="2" max="2" width="50.7109375" style="17" customWidth="1"/>
    <col min="3" max="4" width="13.7109375" style="8" bestFit="1" customWidth="1"/>
    <col min="5" max="5" width="14.28515625" style="8" bestFit="1" customWidth="1"/>
    <col min="6" max="6" width="14" style="8" bestFit="1" customWidth="1"/>
    <col min="7" max="7" width="13.7109375" style="8" bestFit="1" customWidth="1"/>
    <col min="8" max="8" width="14.42578125" style="8" bestFit="1" customWidth="1"/>
    <col min="9" max="9" width="11.28515625" style="8" bestFit="1" customWidth="1"/>
    <col min="10" max="10" width="12.140625" style="8" customWidth="1"/>
    <col min="11" max="11" width="11.85546875" style="8" customWidth="1"/>
    <col min="12" max="12" width="13.7109375" style="8" bestFit="1" customWidth="1"/>
    <col min="13" max="16384" width="6.85546875" style="8"/>
  </cols>
  <sheetData>
    <row r="2" spans="1:12" customFormat="1" ht="15" x14ac:dyDescent="0.2">
      <c r="A2" s="21" t="s">
        <v>307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customFormat="1" ht="14.25" x14ac:dyDescent="0.2">
      <c r="A3" s="22" t="s">
        <v>308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customFormat="1" ht="14.25" x14ac:dyDescent="0.2">
      <c r="A4" s="22" t="s">
        <v>309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customFormat="1" ht="14.25" x14ac:dyDescent="0.2">
      <c r="A5" s="22" t="s">
        <v>310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3" customFormat="1" x14ac:dyDescent="0.2">
      <c r="A6" s="1" t="s">
        <v>301</v>
      </c>
      <c r="B6" s="2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ht="25.5" hidden="1" x14ac:dyDescent="0.2">
      <c r="A7" s="4" t="s">
        <v>11</v>
      </c>
      <c r="B7" s="5" t="s">
        <v>12</v>
      </c>
      <c r="C7" s="6">
        <v>24000</v>
      </c>
      <c r="D7" s="6">
        <v>0</v>
      </c>
      <c r="E7" s="6">
        <v>0</v>
      </c>
      <c r="F7" s="6">
        <f>C7+D7+E7</f>
        <v>24000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f>F7-G7-H7-I7-J7-K7</f>
        <v>24000</v>
      </c>
    </row>
    <row r="8" spans="1:12" hidden="1" x14ac:dyDescent="0.2">
      <c r="A8" s="4" t="s">
        <v>13</v>
      </c>
      <c r="B8" s="5" t="s">
        <v>14</v>
      </c>
      <c r="C8" s="6">
        <v>0</v>
      </c>
      <c r="D8" s="6">
        <v>114000</v>
      </c>
      <c r="E8" s="6">
        <v>0</v>
      </c>
      <c r="F8" s="6">
        <f t="shared" ref="F8:F71" si="0">C8+D8+E8</f>
        <v>114000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f t="shared" ref="L8:L71" si="1">F8-G8-H8-I8-J8-K8</f>
        <v>114000</v>
      </c>
    </row>
    <row r="9" spans="1:12" hidden="1" x14ac:dyDescent="0.2">
      <c r="A9" s="4" t="s">
        <v>15</v>
      </c>
      <c r="B9" s="5" t="s">
        <v>16</v>
      </c>
      <c r="C9" s="6">
        <v>531265</v>
      </c>
      <c r="D9" s="6">
        <v>241608.22</v>
      </c>
      <c r="E9" s="6">
        <v>-400608.22000000003</v>
      </c>
      <c r="F9" s="6">
        <f t="shared" si="0"/>
        <v>372264.99999999994</v>
      </c>
      <c r="G9" s="7">
        <v>56096.450000000004</v>
      </c>
      <c r="H9" s="7">
        <v>0</v>
      </c>
      <c r="I9" s="7">
        <v>0</v>
      </c>
      <c r="J9" s="7">
        <v>49084.4</v>
      </c>
      <c r="K9" s="7">
        <v>0</v>
      </c>
      <c r="L9" s="7">
        <f t="shared" si="1"/>
        <v>267084.14999999991</v>
      </c>
    </row>
    <row r="10" spans="1:12" hidden="1" x14ac:dyDescent="0.2">
      <c r="A10" s="4" t="s">
        <v>17</v>
      </c>
      <c r="B10" s="5" t="s">
        <v>18</v>
      </c>
      <c r="C10" s="6">
        <v>0</v>
      </c>
      <c r="D10" s="6">
        <v>45000</v>
      </c>
      <c r="E10" s="6">
        <v>0</v>
      </c>
      <c r="F10" s="6">
        <f t="shared" si="0"/>
        <v>45000</v>
      </c>
      <c r="G10" s="7">
        <v>0</v>
      </c>
      <c r="H10" s="7">
        <v>10556</v>
      </c>
      <c r="I10" s="7">
        <v>0</v>
      </c>
      <c r="J10" s="7">
        <v>0</v>
      </c>
      <c r="K10" s="7">
        <v>0</v>
      </c>
      <c r="L10" s="7">
        <f t="shared" si="1"/>
        <v>34444</v>
      </c>
    </row>
    <row r="11" spans="1:12" ht="25.5" hidden="1" x14ac:dyDescent="0.2">
      <c r="A11" s="4" t="s">
        <v>19</v>
      </c>
      <c r="B11" s="5" t="s">
        <v>20</v>
      </c>
      <c r="C11" s="6">
        <v>263904</v>
      </c>
      <c r="D11" s="6">
        <v>0</v>
      </c>
      <c r="E11" s="6">
        <v>0</v>
      </c>
      <c r="F11" s="6">
        <f t="shared" si="0"/>
        <v>263904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1"/>
        <v>263904</v>
      </c>
    </row>
    <row r="12" spans="1:12" hidden="1" x14ac:dyDescent="0.2">
      <c r="A12" s="4" t="s">
        <v>21</v>
      </c>
      <c r="B12" s="5" t="s">
        <v>22</v>
      </c>
      <c r="C12" s="6">
        <v>0</v>
      </c>
      <c r="D12" s="6">
        <v>6053.82</v>
      </c>
      <c r="E12" s="6">
        <v>0</v>
      </c>
      <c r="F12" s="6">
        <f t="shared" si="0"/>
        <v>6053.82</v>
      </c>
      <c r="G12" s="7">
        <v>0</v>
      </c>
      <c r="H12" s="7">
        <v>0</v>
      </c>
      <c r="I12" s="7">
        <v>0</v>
      </c>
      <c r="J12" s="7">
        <v>3159.83</v>
      </c>
      <c r="K12" s="7">
        <v>0</v>
      </c>
      <c r="L12" s="7">
        <f t="shared" si="1"/>
        <v>2893.99</v>
      </c>
    </row>
    <row r="13" spans="1:12" hidden="1" x14ac:dyDescent="0.2">
      <c r="A13" s="4" t="s">
        <v>23</v>
      </c>
      <c r="B13" s="5" t="s">
        <v>24</v>
      </c>
      <c r="C13" s="6">
        <v>35000</v>
      </c>
      <c r="D13" s="6">
        <v>0</v>
      </c>
      <c r="E13" s="6">
        <v>0</v>
      </c>
      <c r="F13" s="6">
        <f t="shared" si="0"/>
        <v>35000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35000</v>
      </c>
    </row>
    <row r="14" spans="1:12" hidden="1" x14ac:dyDescent="0.2">
      <c r="A14" s="4" t="s">
        <v>25</v>
      </c>
      <c r="B14" s="5" t="s">
        <v>26</v>
      </c>
      <c r="C14" s="6">
        <v>26000</v>
      </c>
      <c r="D14" s="6">
        <v>0</v>
      </c>
      <c r="E14" s="6">
        <v>0</v>
      </c>
      <c r="F14" s="6">
        <f t="shared" si="0"/>
        <v>26000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26000</v>
      </c>
    </row>
    <row r="15" spans="1:12" hidden="1" x14ac:dyDescent="0.2">
      <c r="A15" s="4" t="s">
        <v>27</v>
      </c>
      <c r="B15" s="5" t="s">
        <v>28</v>
      </c>
      <c r="C15" s="6">
        <v>22000</v>
      </c>
      <c r="D15" s="6">
        <v>0</v>
      </c>
      <c r="E15" s="6">
        <v>-2088</v>
      </c>
      <c r="F15" s="6">
        <f t="shared" si="0"/>
        <v>19912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f t="shared" si="1"/>
        <v>19912</v>
      </c>
    </row>
    <row r="16" spans="1:12" hidden="1" x14ac:dyDescent="0.2">
      <c r="A16" s="4" t="s">
        <v>29</v>
      </c>
      <c r="B16" s="5" t="s">
        <v>30</v>
      </c>
      <c r="C16" s="6">
        <v>35000</v>
      </c>
      <c r="D16" s="6">
        <v>16312</v>
      </c>
      <c r="E16" s="6">
        <v>-35912</v>
      </c>
      <c r="F16" s="6">
        <f t="shared" si="0"/>
        <v>15400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1"/>
        <v>15400</v>
      </c>
    </row>
    <row r="17" spans="1:12" hidden="1" x14ac:dyDescent="0.2">
      <c r="A17" s="4" t="s">
        <v>31</v>
      </c>
      <c r="B17" s="5" t="s">
        <v>32</v>
      </c>
      <c r="C17" s="6">
        <v>0</v>
      </c>
      <c r="D17" s="6">
        <v>5560</v>
      </c>
      <c r="E17" s="6">
        <v>-2780</v>
      </c>
      <c r="F17" s="6">
        <f t="shared" si="0"/>
        <v>2780</v>
      </c>
      <c r="G17" s="7">
        <v>0</v>
      </c>
      <c r="H17" s="7">
        <v>0</v>
      </c>
      <c r="I17" s="7">
        <v>0</v>
      </c>
      <c r="J17" s="7">
        <v>0</v>
      </c>
      <c r="K17" s="7">
        <v>2780</v>
      </c>
      <c r="L17" s="7">
        <f t="shared" si="1"/>
        <v>0</v>
      </c>
    </row>
    <row r="18" spans="1:12" hidden="1" x14ac:dyDescent="0.2">
      <c r="A18" s="4" t="s">
        <v>33</v>
      </c>
      <c r="B18" s="5" t="s">
        <v>34</v>
      </c>
      <c r="C18" s="6">
        <v>200000</v>
      </c>
      <c r="D18" s="6">
        <v>0</v>
      </c>
      <c r="E18" s="6">
        <v>0</v>
      </c>
      <c r="F18" s="6">
        <f t="shared" si="0"/>
        <v>200000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1"/>
        <v>200000</v>
      </c>
    </row>
    <row r="19" spans="1:12" ht="25.5" hidden="1" x14ac:dyDescent="0.2">
      <c r="A19" s="4" t="s">
        <v>35</v>
      </c>
      <c r="B19" s="5" t="s">
        <v>36</v>
      </c>
      <c r="C19" s="6">
        <v>0</v>
      </c>
      <c r="D19" s="6">
        <v>16820</v>
      </c>
      <c r="E19" s="6">
        <v>0</v>
      </c>
      <c r="F19" s="6">
        <f t="shared" si="0"/>
        <v>16820</v>
      </c>
      <c r="G19" s="7">
        <v>0</v>
      </c>
      <c r="H19" s="7">
        <v>16820</v>
      </c>
      <c r="I19" s="7">
        <v>0</v>
      </c>
      <c r="J19" s="7">
        <v>0</v>
      </c>
      <c r="K19" s="7">
        <v>0</v>
      </c>
      <c r="L19" s="7">
        <f t="shared" si="1"/>
        <v>0</v>
      </c>
    </row>
    <row r="20" spans="1:12" hidden="1" x14ac:dyDescent="0.2">
      <c r="A20" s="4" t="s">
        <v>37</v>
      </c>
      <c r="B20" s="5" t="s">
        <v>38</v>
      </c>
      <c r="C20" s="6">
        <v>140000</v>
      </c>
      <c r="D20" s="6">
        <v>0</v>
      </c>
      <c r="E20" s="6">
        <v>0</v>
      </c>
      <c r="F20" s="6">
        <f t="shared" si="0"/>
        <v>140000</v>
      </c>
      <c r="G20" s="7">
        <v>0</v>
      </c>
      <c r="H20" s="7">
        <v>0</v>
      </c>
      <c r="I20" s="7">
        <v>11155</v>
      </c>
      <c r="J20" s="7">
        <v>0</v>
      </c>
      <c r="K20" s="7">
        <v>0</v>
      </c>
      <c r="L20" s="7">
        <f t="shared" si="1"/>
        <v>128845</v>
      </c>
    </row>
    <row r="21" spans="1:12" hidden="1" x14ac:dyDescent="0.2">
      <c r="A21" s="4" t="s">
        <v>39</v>
      </c>
      <c r="B21" s="5" t="s">
        <v>40</v>
      </c>
      <c r="C21" s="6">
        <v>355000</v>
      </c>
      <c r="D21" s="6">
        <v>1785</v>
      </c>
      <c r="E21" s="6">
        <v>-1785</v>
      </c>
      <c r="F21" s="6">
        <f t="shared" si="0"/>
        <v>355000</v>
      </c>
      <c r="G21" s="7">
        <v>0</v>
      </c>
      <c r="H21" s="7">
        <v>6100</v>
      </c>
      <c r="I21" s="7">
        <v>0</v>
      </c>
      <c r="J21" s="7">
        <v>0</v>
      </c>
      <c r="K21" s="7">
        <v>5371.1900000000005</v>
      </c>
      <c r="L21" s="7">
        <f t="shared" si="1"/>
        <v>343528.81</v>
      </c>
    </row>
    <row r="22" spans="1:12" hidden="1" x14ac:dyDescent="0.2">
      <c r="A22" s="4" t="s">
        <v>41</v>
      </c>
      <c r="B22" s="5" t="s">
        <v>42</v>
      </c>
      <c r="C22" s="6">
        <v>0</v>
      </c>
      <c r="D22" s="6">
        <v>3430</v>
      </c>
      <c r="E22" s="6">
        <v>0</v>
      </c>
      <c r="F22" s="6">
        <f t="shared" si="0"/>
        <v>3430</v>
      </c>
      <c r="G22" s="7">
        <v>0</v>
      </c>
      <c r="H22" s="7">
        <v>3430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ht="38.25" hidden="1" x14ac:dyDescent="0.2">
      <c r="A23" s="9" t="s">
        <v>43</v>
      </c>
      <c r="B23" s="10" t="s">
        <v>44</v>
      </c>
      <c r="C23" s="11">
        <f>SUM(C7:C22)</f>
        <v>1632169</v>
      </c>
      <c r="D23" s="11">
        <f t="shared" ref="D23:L23" si="2">SUM(D7:D22)</f>
        <v>450569.04</v>
      </c>
      <c r="E23" s="11">
        <f t="shared" si="2"/>
        <v>-443173.22000000003</v>
      </c>
      <c r="F23" s="11">
        <f t="shared" si="2"/>
        <v>1639564.8199999998</v>
      </c>
      <c r="G23" s="11">
        <f t="shared" si="2"/>
        <v>56096.450000000004</v>
      </c>
      <c r="H23" s="11">
        <f t="shared" si="2"/>
        <v>36906</v>
      </c>
      <c r="I23" s="11">
        <f t="shared" si="2"/>
        <v>11155</v>
      </c>
      <c r="J23" s="11">
        <f t="shared" si="2"/>
        <v>52244.23</v>
      </c>
      <c r="K23" s="11">
        <f t="shared" si="2"/>
        <v>8151.1900000000005</v>
      </c>
      <c r="L23" s="11">
        <f t="shared" si="2"/>
        <v>1475011.95</v>
      </c>
    </row>
    <row r="24" spans="1:12" hidden="1" x14ac:dyDescent="0.2">
      <c r="A24" s="4" t="s">
        <v>15</v>
      </c>
      <c r="B24" s="5" t="s">
        <v>16</v>
      </c>
      <c r="C24" s="6">
        <v>20000</v>
      </c>
      <c r="D24" s="6">
        <v>4000</v>
      </c>
      <c r="E24" s="6">
        <v>-4000</v>
      </c>
      <c r="F24" s="6">
        <f t="shared" si="0"/>
        <v>20000</v>
      </c>
      <c r="G24" s="7">
        <v>3861.7200000000003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16138.279999999999</v>
      </c>
    </row>
    <row r="25" spans="1:12" hidden="1" x14ac:dyDescent="0.2">
      <c r="A25" s="4" t="s">
        <v>45</v>
      </c>
      <c r="B25" s="5" t="s">
        <v>46</v>
      </c>
      <c r="C25" s="6">
        <v>30000</v>
      </c>
      <c r="D25" s="6">
        <v>0</v>
      </c>
      <c r="E25" s="6">
        <v>-30000</v>
      </c>
      <c r="F25" s="6">
        <f t="shared" si="0"/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f t="shared" si="1"/>
        <v>0</v>
      </c>
    </row>
    <row r="26" spans="1:12" hidden="1" x14ac:dyDescent="0.2">
      <c r="A26" s="4" t="s">
        <v>47</v>
      </c>
      <c r="B26" s="5" t="s">
        <v>48</v>
      </c>
      <c r="C26" s="6">
        <v>0</v>
      </c>
      <c r="D26" s="6">
        <v>120000</v>
      </c>
      <c r="E26" s="6">
        <v>0</v>
      </c>
      <c r="F26" s="6">
        <f t="shared" si="0"/>
        <v>120000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f t="shared" si="1"/>
        <v>120000</v>
      </c>
    </row>
    <row r="27" spans="1:12" ht="25.5" hidden="1" x14ac:dyDescent="0.2">
      <c r="A27" s="9" t="s">
        <v>49</v>
      </c>
      <c r="B27" s="10" t="s">
        <v>50</v>
      </c>
      <c r="C27" s="11">
        <f>SUM(C24:C26)</f>
        <v>50000</v>
      </c>
      <c r="D27" s="11">
        <f t="shared" ref="D27:L27" si="3">SUM(D24:D26)</f>
        <v>124000</v>
      </c>
      <c r="E27" s="11">
        <f t="shared" si="3"/>
        <v>-34000</v>
      </c>
      <c r="F27" s="11">
        <f t="shared" si="3"/>
        <v>140000</v>
      </c>
      <c r="G27" s="11">
        <f t="shared" si="3"/>
        <v>3861.7200000000003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  <c r="L27" s="11">
        <f t="shared" si="3"/>
        <v>136138.28</v>
      </c>
    </row>
    <row r="28" spans="1:12" hidden="1" x14ac:dyDescent="0.2">
      <c r="A28" s="4" t="s">
        <v>15</v>
      </c>
      <c r="B28" s="5" t="s">
        <v>16</v>
      </c>
      <c r="C28" s="6">
        <v>20000</v>
      </c>
      <c r="D28" s="6">
        <v>4000</v>
      </c>
      <c r="E28" s="6">
        <v>-4000</v>
      </c>
      <c r="F28" s="6">
        <f t="shared" si="0"/>
        <v>20000</v>
      </c>
      <c r="G28" s="7">
        <v>3861.7200000000003</v>
      </c>
      <c r="H28" s="7">
        <v>0</v>
      </c>
      <c r="I28" s="7">
        <v>0</v>
      </c>
      <c r="J28" s="7">
        <v>0</v>
      </c>
      <c r="K28" s="7">
        <v>0</v>
      </c>
      <c r="L28" s="7">
        <f t="shared" si="1"/>
        <v>16138.279999999999</v>
      </c>
    </row>
    <row r="29" spans="1:12" hidden="1" x14ac:dyDescent="0.2">
      <c r="A29" s="4" t="s">
        <v>45</v>
      </c>
      <c r="B29" s="5" t="s">
        <v>46</v>
      </c>
      <c r="C29" s="6">
        <v>30000</v>
      </c>
      <c r="D29" s="6">
        <v>0</v>
      </c>
      <c r="E29" s="6">
        <v>-30000</v>
      </c>
      <c r="F29" s="6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1"/>
        <v>0</v>
      </c>
    </row>
    <row r="30" spans="1:12" ht="25.5" hidden="1" x14ac:dyDescent="0.2">
      <c r="A30" s="9" t="s">
        <v>51</v>
      </c>
      <c r="B30" s="10" t="s">
        <v>52</v>
      </c>
      <c r="C30" s="11">
        <f>SUM(C28:C29)</f>
        <v>50000</v>
      </c>
      <c r="D30" s="11">
        <f t="shared" ref="D30:L30" si="4">SUM(D28:D29)</f>
        <v>4000</v>
      </c>
      <c r="E30" s="11">
        <f t="shared" si="4"/>
        <v>-34000</v>
      </c>
      <c r="F30" s="11">
        <f t="shared" si="4"/>
        <v>20000</v>
      </c>
      <c r="G30" s="11">
        <f t="shared" si="4"/>
        <v>3861.7200000000003</v>
      </c>
      <c r="H30" s="11">
        <f t="shared" si="4"/>
        <v>0</v>
      </c>
      <c r="I30" s="11">
        <f t="shared" si="4"/>
        <v>0</v>
      </c>
      <c r="J30" s="11">
        <f t="shared" si="4"/>
        <v>0</v>
      </c>
      <c r="K30" s="11">
        <f t="shared" si="4"/>
        <v>0</v>
      </c>
      <c r="L30" s="11">
        <f t="shared" si="4"/>
        <v>16138.279999999999</v>
      </c>
    </row>
    <row r="31" spans="1:12" hidden="1" x14ac:dyDescent="0.2">
      <c r="A31" s="4" t="s">
        <v>15</v>
      </c>
      <c r="B31" s="5" t="s">
        <v>16</v>
      </c>
      <c r="C31" s="6">
        <v>20000</v>
      </c>
      <c r="D31" s="6">
        <v>4000</v>
      </c>
      <c r="E31" s="6">
        <v>-4000</v>
      </c>
      <c r="F31" s="6">
        <f t="shared" si="0"/>
        <v>20000</v>
      </c>
      <c r="G31" s="7">
        <v>3861.7200000000003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16138.279999999999</v>
      </c>
    </row>
    <row r="32" spans="1:12" hidden="1" x14ac:dyDescent="0.2">
      <c r="A32" s="4" t="s">
        <v>45</v>
      </c>
      <c r="B32" s="5" t="s">
        <v>46</v>
      </c>
      <c r="C32" s="6">
        <v>30000</v>
      </c>
      <c r="D32" s="6">
        <v>0</v>
      </c>
      <c r="E32" s="6">
        <v>-30000</v>
      </c>
      <c r="F32" s="6">
        <f t="shared" si="0"/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1"/>
        <v>0</v>
      </c>
    </row>
    <row r="33" spans="1:12" ht="25.5" hidden="1" x14ac:dyDescent="0.2">
      <c r="A33" s="9" t="s">
        <v>53</v>
      </c>
      <c r="B33" s="10" t="s">
        <v>54</v>
      </c>
      <c r="C33" s="11">
        <f>SUM(C31:C32)</f>
        <v>50000</v>
      </c>
      <c r="D33" s="11">
        <f t="shared" ref="D33:L33" si="5">SUM(D31:D32)</f>
        <v>4000</v>
      </c>
      <c r="E33" s="11">
        <f t="shared" si="5"/>
        <v>-34000</v>
      </c>
      <c r="F33" s="11">
        <f t="shared" si="5"/>
        <v>20000</v>
      </c>
      <c r="G33" s="11">
        <f t="shared" si="5"/>
        <v>3861.7200000000003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16138.279999999999</v>
      </c>
    </row>
    <row r="34" spans="1:12" hidden="1" x14ac:dyDescent="0.2">
      <c r="A34" s="4" t="s">
        <v>15</v>
      </c>
      <c r="B34" s="5" t="s">
        <v>16</v>
      </c>
      <c r="C34" s="6">
        <v>20000</v>
      </c>
      <c r="D34" s="6">
        <v>4000</v>
      </c>
      <c r="E34" s="6">
        <v>-4000</v>
      </c>
      <c r="F34" s="6">
        <f t="shared" si="0"/>
        <v>20000</v>
      </c>
      <c r="G34" s="7">
        <v>3861.7200000000003</v>
      </c>
      <c r="H34" s="7">
        <v>0</v>
      </c>
      <c r="I34" s="7">
        <v>0</v>
      </c>
      <c r="J34" s="7">
        <v>0</v>
      </c>
      <c r="K34" s="7">
        <v>0</v>
      </c>
      <c r="L34" s="7">
        <f t="shared" si="1"/>
        <v>16138.279999999999</v>
      </c>
    </row>
    <row r="35" spans="1:12" hidden="1" x14ac:dyDescent="0.2">
      <c r="A35" s="4" t="s">
        <v>45</v>
      </c>
      <c r="B35" s="5" t="s">
        <v>46</v>
      </c>
      <c r="C35" s="6">
        <v>30000</v>
      </c>
      <c r="D35" s="6">
        <v>0</v>
      </c>
      <c r="E35" s="6">
        <v>-30000</v>
      </c>
      <c r="F35" s="6">
        <f t="shared" si="0"/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f t="shared" si="1"/>
        <v>0</v>
      </c>
    </row>
    <row r="36" spans="1:12" ht="25.5" hidden="1" x14ac:dyDescent="0.2">
      <c r="A36" s="9" t="s">
        <v>55</v>
      </c>
      <c r="B36" s="10" t="s">
        <v>56</v>
      </c>
      <c r="C36" s="11">
        <f>SUM(C34:C35)</f>
        <v>50000</v>
      </c>
      <c r="D36" s="11">
        <f t="shared" ref="D36:L36" si="6">SUM(D34:D35)</f>
        <v>4000</v>
      </c>
      <c r="E36" s="11">
        <f t="shared" si="6"/>
        <v>-34000</v>
      </c>
      <c r="F36" s="11">
        <f t="shared" si="6"/>
        <v>20000</v>
      </c>
      <c r="G36" s="11">
        <f t="shared" si="6"/>
        <v>3861.7200000000003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16138.279999999999</v>
      </c>
    </row>
    <row r="37" spans="1:12" hidden="1" x14ac:dyDescent="0.2">
      <c r="A37" s="4" t="s">
        <v>15</v>
      </c>
      <c r="B37" s="5" t="s">
        <v>16</v>
      </c>
      <c r="C37" s="6">
        <v>54000</v>
      </c>
      <c r="D37" s="6">
        <v>10800</v>
      </c>
      <c r="E37" s="6">
        <v>-10800</v>
      </c>
      <c r="F37" s="6">
        <f t="shared" si="0"/>
        <v>54000</v>
      </c>
      <c r="G37" s="7">
        <v>10772.14</v>
      </c>
      <c r="H37" s="7">
        <v>0</v>
      </c>
      <c r="I37" s="7">
        <v>0</v>
      </c>
      <c r="J37" s="7">
        <v>0</v>
      </c>
      <c r="K37" s="7">
        <v>0</v>
      </c>
      <c r="L37" s="7">
        <f t="shared" si="1"/>
        <v>43227.86</v>
      </c>
    </row>
    <row r="38" spans="1:12" hidden="1" x14ac:dyDescent="0.2">
      <c r="A38" s="4" t="s">
        <v>29</v>
      </c>
      <c r="B38" s="5" t="s">
        <v>30</v>
      </c>
      <c r="C38" s="6">
        <v>47646</v>
      </c>
      <c r="D38" s="6">
        <v>0</v>
      </c>
      <c r="E38" s="6">
        <v>0</v>
      </c>
      <c r="F38" s="6">
        <f t="shared" si="0"/>
        <v>47646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 t="shared" si="1"/>
        <v>47646</v>
      </c>
    </row>
    <row r="39" spans="1:12" hidden="1" x14ac:dyDescent="0.2">
      <c r="A39" s="4" t="s">
        <v>39</v>
      </c>
      <c r="B39" s="5" t="s">
        <v>40</v>
      </c>
      <c r="C39" s="6">
        <v>24469</v>
      </c>
      <c r="D39" s="6">
        <v>4800</v>
      </c>
      <c r="E39" s="6">
        <v>-14200</v>
      </c>
      <c r="F39" s="6">
        <f t="shared" si="0"/>
        <v>15069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f t="shared" si="1"/>
        <v>15069</v>
      </c>
    </row>
    <row r="40" spans="1:12" hidden="1" x14ac:dyDescent="0.2">
      <c r="A40" s="9" t="s">
        <v>57</v>
      </c>
      <c r="B40" s="10" t="s">
        <v>58</v>
      </c>
      <c r="C40" s="11">
        <f>SUM(C37:C39)</f>
        <v>126115</v>
      </c>
      <c r="D40" s="11">
        <f t="shared" ref="D40:L40" si="7">SUM(D37:D39)</f>
        <v>15600</v>
      </c>
      <c r="E40" s="11">
        <f t="shared" si="7"/>
        <v>-25000</v>
      </c>
      <c r="F40" s="11">
        <f t="shared" si="7"/>
        <v>116715</v>
      </c>
      <c r="G40" s="11">
        <f t="shared" si="7"/>
        <v>10772.14</v>
      </c>
      <c r="H40" s="11">
        <f t="shared" si="7"/>
        <v>0</v>
      </c>
      <c r="I40" s="11">
        <f t="shared" si="7"/>
        <v>0</v>
      </c>
      <c r="J40" s="11">
        <f t="shared" si="7"/>
        <v>0</v>
      </c>
      <c r="K40" s="11">
        <f t="shared" si="7"/>
        <v>0</v>
      </c>
      <c r="L40" s="11">
        <f t="shared" si="7"/>
        <v>105942.86</v>
      </c>
    </row>
    <row r="41" spans="1:12" hidden="1" x14ac:dyDescent="0.2">
      <c r="A41" s="4" t="s">
        <v>15</v>
      </c>
      <c r="B41" s="5" t="s">
        <v>16</v>
      </c>
      <c r="C41" s="6">
        <v>100000</v>
      </c>
      <c r="D41" s="6">
        <v>10163.4</v>
      </c>
      <c r="E41" s="6">
        <v>-10163.4</v>
      </c>
      <c r="F41" s="6">
        <f t="shared" si="0"/>
        <v>100000</v>
      </c>
      <c r="G41" s="7">
        <v>19918.3</v>
      </c>
      <c r="H41" s="7">
        <v>0</v>
      </c>
      <c r="I41" s="7">
        <v>0</v>
      </c>
      <c r="J41" s="7">
        <v>9959.15</v>
      </c>
      <c r="K41" s="7">
        <v>0</v>
      </c>
      <c r="L41" s="7">
        <f t="shared" si="1"/>
        <v>70122.55</v>
      </c>
    </row>
    <row r="42" spans="1:12" ht="25.5" hidden="1" x14ac:dyDescent="0.2">
      <c r="A42" s="4" t="s">
        <v>19</v>
      </c>
      <c r="B42" s="5" t="s">
        <v>20</v>
      </c>
      <c r="C42" s="6">
        <v>0</v>
      </c>
      <c r="D42" s="6">
        <v>3306</v>
      </c>
      <c r="E42" s="6">
        <v>0</v>
      </c>
      <c r="F42" s="6">
        <f t="shared" si="0"/>
        <v>3306</v>
      </c>
      <c r="G42" s="7">
        <v>0</v>
      </c>
      <c r="H42" s="7">
        <v>3306</v>
      </c>
      <c r="I42" s="7">
        <v>0</v>
      </c>
      <c r="J42" s="7">
        <v>0</v>
      </c>
      <c r="K42" s="7">
        <v>0</v>
      </c>
      <c r="L42" s="7">
        <f t="shared" si="1"/>
        <v>0</v>
      </c>
    </row>
    <row r="43" spans="1:12" hidden="1" x14ac:dyDescent="0.2">
      <c r="A43" s="4" t="s">
        <v>39</v>
      </c>
      <c r="B43" s="5" t="s">
        <v>40</v>
      </c>
      <c r="C43" s="6">
        <v>171778</v>
      </c>
      <c r="D43" s="6">
        <v>0</v>
      </c>
      <c r="E43" s="6">
        <v>-22850</v>
      </c>
      <c r="F43" s="6">
        <f t="shared" si="0"/>
        <v>148928</v>
      </c>
      <c r="G43" s="7">
        <v>0</v>
      </c>
      <c r="H43" s="7">
        <v>4200</v>
      </c>
      <c r="I43" s="7">
        <v>0</v>
      </c>
      <c r="J43" s="7">
        <v>0</v>
      </c>
      <c r="K43" s="7">
        <v>0</v>
      </c>
      <c r="L43" s="7">
        <f t="shared" si="1"/>
        <v>144728</v>
      </c>
    </row>
    <row r="44" spans="1:12" hidden="1" x14ac:dyDescent="0.2">
      <c r="A44" s="4" t="s">
        <v>41</v>
      </c>
      <c r="B44" s="5" t="s">
        <v>42</v>
      </c>
      <c r="C44" s="6">
        <v>0</v>
      </c>
      <c r="D44" s="6">
        <v>3430</v>
      </c>
      <c r="E44" s="6">
        <v>0</v>
      </c>
      <c r="F44" s="6">
        <f t="shared" si="0"/>
        <v>3430</v>
      </c>
      <c r="G44" s="7">
        <v>0</v>
      </c>
      <c r="H44" s="7">
        <v>3430</v>
      </c>
      <c r="I44" s="7">
        <v>0</v>
      </c>
      <c r="J44" s="7">
        <v>0</v>
      </c>
      <c r="K44" s="7">
        <v>0</v>
      </c>
      <c r="L44" s="7">
        <f t="shared" si="1"/>
        <v>0</v>
      </c>
    </row>
    <row r="45" spans="1:12" ht="25.5" hidden="1" x14ac:dyDescent="0.2">
      <c r="A45" s="9" t="s">
        <v>59</v>
      </c>
      <c r="B45" s="10" t="s">
        <v>60</v>
      </c>
      <c r="C45" s="11">
        <f>SUM(C41:C44)</f>
        <v>271778</v>
      </c>
      <c r="D45" s="11">
        <f t="shared" ref="D45:L45" si="8">SUM(D41:D44)</f>
        <v>16899.400000000001</v>
      </c>
      <c r="E45" s="11">
        <f t="shared" si="8"/>
        <v>-33013.4</v>
      </c>
      <c r="F45" s="11">
        <f t="shared" si="8"/>
        <v>255664</v>
      </c>
      <c r="G45" s="11">
        <f t="shared" si="8"/>
        <v>19918.3</v>
      </c>
      <c r="H45" s="11">
        <f t="shared" si="8"/>
        <v>10936</v>
      </c>
      <c r="I45" s="11">
        <f t="shared" si="8"/>
        <v>0</v>
      </c>
      <c r="J45" s="11">
        <f t="shared" si="8"/>
        <v>9959.15</v>
      </c>
      <c r="K45" s="11">
        <f t="shared" si="8"/>
        <v>0</v>
      </c>
      <c r="L45" s="11">
        <f t="shared" si="8"/>
        <v>214850.55</v>
      </c>
    </row>
    <row r="46" spans="1:12" ht="25.5" hidden="1" x14ac:dyDescent="0.2">
      <c r="A46" s="4" t="s">
        <v>61</v>
      </c>
      <c r="B46" s="5" t="s">
        <v>62</v>
      </c>
      <c r="C46" s="6">
        <v>28320</v>
      </c>
      <c r="D46" s="6">
        <v>0</v>
      </c>
      <c r="E46" s="6">
        <v>-20000</v>
      </c>
      <c r="F46" s="6">
        <f t="shared" si="0"/>
        <v>8320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1"/>
        <v>8320</v>
      </c>
    </row>
    <row r="47" spans="1:12" hidden="1" x14ac:dyDescent="0.2">
      <c r="A47" s="4" t="s">
        <v>15</v>
      </c>
      <c r="B47" s="5" t="s">
        <v>16</v>
      </c>
      <c r="C47" s="6">
        <v>94800</v>
      </c>
      <c r="D47" s="6">
        <v>10002.36</v>
      </c>
      <c r="E47" s="6">
        <v>-10002.36</v>
      </c>
      <c r="F47" s="6">
        <f t="shared" si="0"/>
        <v>94800</v>
      </c>
      <c r="G47" s="7">
        <v>18698.82</v>
      </c>
      <c r="H47" s="7">
        <v>0</v>
      </c>
      <c r="I47" s="7">
        <v>0</v>
      </c>
      <c r="J47" s="7">
        <v>9349.41</v>
      </c>
      <c r="K47" s="7">
        <v>0</v>
      </c>
      <c r="L47" s="7">
        <f t="shared" si="1"/>
        <v>66751.76999999999</v>
      </c>
    </row>
    <row r="48" spans="1:12" hidden="1" x14ac:dyDescent="0.2">
      <c r="A48" s="4" t="s">
        <v>17</v>
      </c>
      <c r="B48" s="5" t="s">
        <v>18</v>
      </c>
      <c r="C48" s="6">
        <v>20000</v>
      </c>
      <c r="D48" s="6">
        <v>0</v>
      </c>
      <c r="E48" s="6">
        <v>0</v>
      </c>
      <c r="F48" s="6">
        <f t="shared" si="0"/>
        <v>20000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f t="shared" si="1"/>
        <v>20000</v>
      </c>
    </row>
    <row r="49" spans="1:12" hidden="1" x14ac:dyDescent="0.2">
      <c r="A49" s="4" t="s">
        <v>63</v>
      </c>
      <c r="B49" s="5" t="s">
        <v>64</v>
      </c>
      <c r="C49" s="6">
        <v>3500</v>
      </c>
      <c r="D49" s="6">
        <v>0</v>
      </c>
      <c r="E49" s="6">
        <v>0</v>
      </c>
      <c r="F49" s="6">
        <f t="shared" si="0"/>
        <v>3500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f t="shared" si="1"/>
        <v>3500</v>
      </c>
    </row>
    <row r="50" spans="1:12" hidden="1" x14ac:dyDescent="0.2">
      <c r="A50" s="4" t="s">
        <v>65</v>
      </c>
      <c r="B50" s="5" t="s">
        <v>66</v>
      </c>
      <c r="C50" s="6">
        <v>0</v>
      </c>
      <c r="D50" s="6">
        <v>20000</v>
      </c>
      <c r="E50" s="6">
        <v>0</v>
      </c>
      <c r="F50" s="6">
        <f t="shared" si="0"/>
        <v>20000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f t="shared" si="1"/>
        <v>20000</v>
      </c>
    </row>
    <row r="51" spans="1:12" hidden="1" x14ac:dyDescent="0.2">
      <c r="A51" s="4" t="s">
        <v>39</v>
      </c>
      <c r="B51" s="5" t="s">
        <v>40</v>
      </c>
      <c r="C51" s="6">
        <v>5036</v>
      </c>
      <c r="D51" s="6">
        <v>0</v>
      </c>
      <c r="E51" s="6">
        <v>0</v>
      </c>
      <c r="F51" s="6">
        <f t="shared" si="0"/>
        <v>5036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f t="shared" si="1"/>
        <v>5036</v>
      </c>
    </row>
    <row r="52" spans="1:12" hidden="1" x14ac:dyDescent="0.2">
      <c r="A52" s="9" t="s">
        <v>67</v>
      </c>
      <c r="B52" s="10" t="s">
        <v>68</v>
      </c>
      <c r="C52" s="11">
        <f>SUM(C46:C51)</f>
        <v>151656</v>
      </c>
      <c r="D52" s="11">
        <f t="shared" ref="D52:L52" si="9">SUM(D46:D51)</f>
        <v>30002.36</v>
      </c>
      <c r="E52" s="11">
        <f t="shared" si="9"/>
        <v>-30002.36</v>
      </c>
      <c r="F52" s="11">
        <f t="shared" si="9"/>
        <v>151656</v>
      </c>
      <c r="G52" s="11">
        <f t="shared" si="9"/>
        <v>18698.82</v>
      </c>
      <c r="H52" s="11">
        <f t="shared" si="9"/>
        <v>0</v>
      </c>
      <c r="I52" s="11">
        <f t="shared" si="9"/>
        <v>0</v>
      </c>
      <c r="J52" s="11">
        <f t="shared" si="9"/>
        <v>9349.41</v>
      </c>
      <c r="K52" s="11">
        <f t="shared" si="9"/>
        <v>0</v>
      </c>
      <c r="L52" s="11">
        <f t="shared" si="9"/>
        <v>123607.76999999999</v>
      </c>
    </row>
    <row r="53" spans="1:12" ht="25.5" hidden="1" x14ac:dyDescent="0.2">
      <c r="A53" s="4" t="s">
        <v>11</v>
      </c>
      <c r="B53" s="5" t="s">
        <v>12</v>
      </c>
      <c r="C53" s="6">
        <v>18026</v>
      </c>
      <c r="D53" s="6">
        <v>0</v>
      </c>
      <c r="E53" s="6">
        <v>0</v>
      </c>
      <c r="F53" s="6">
        <f t="shared" si="0"/>
        <v>18026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f t="shared" si="1"/>
        <v>18026</v>
      </c>
    </row>
    <row r="54" spans="1:12" hidden="1" x14ac:dyDescent="0.2">
      <c r="A54" s="4" t="s">
        <v>15</v>
      </c>
      <c r="B54" s="5" t="s">
        <v>16</v>
      </c>
      <c r="C54" s="6">
        <v>6840</v>
      </c>
      <c r="D54" s="6">
        <v>1287.78</v>
      </c>
      <c r="E54" s="6">
        <v>-1287.78</v>
      </c>
      <c r="F54" s="6">
        <f t="shared" si="0"/>
        <v>6840</v>
      </c>
      <c r="G54" s="7">
        <v>1321.1100000000001</v>
      </c>
      <c r="H54" s="7">
        <v>0</v>
      </c>
      <c r="I54" s="7">
        <v>0</v>
      </c>
      <c r="J54" s="7">
        <v>812.99</v>
      </c>
      <c r="K54" s="7">
        <v>0</v>
      </c>
      <c r="L54" s="7">
        <f t="shared" si="1"/>
        <v>4705.8999999999996</v>
      </c>
    </row>
    <row r="55" spans="1:12" hidden="1" x14ac:dyDescent="0.2">
      <c r="A55" s="4" t="s">
        <v>29</v>
      </c>
      <c r="B55" s="5" t="s">
        <v>30</v>
      </c>
      <c r="C55" s="6">
        <v>8000</v>
      </c>
      <c r="D55" s="6">
        <v>0</v>
      </c>
      <c r="E55" s="6">
        <v>0</v>
      </c>
      <c r="F55" s="6">
        <f t="shared" si="0"/>
        <v>8000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f t="shared" si="1"/>
        <v>8000</v>
      </c>
    </row>
    <row r="56" spans="1:12" hidden="1" x14ac:dyDescent="0.2">
      <c r="A56" s="4" t="s">
        <v>37</v>
      </c>
      <c r="B56" s="5" t="s">
        <v>38</v>
      </c>
      <c r="C56" s="6">
        <v>35000</v>
      </c>
      <c r="D56" s="6">
        <v>0</v>
      </c>
      <c r="E56" s="6">
        <v>0</v>
      </c>
      <c r="F56" s="6">
        <f t="shared" si="0"/>
        <v>35000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f t="shared" si="1"/>
        <v>35000</v>
      </c>
    </row>
    <row r="57" spans="1:12" hidden="1" x14ac:dyDescent="0.2">
      <c r="A57" s="4" t="s">
        <v>69</v>
      </c>
      <c r="B57" s="5" t="s">
        <v>70</v>
      </c>
      <c r="C57" s="6">
        <v>2000</v>
      </c>
      <c r="D57" s="6">
        <v>0</v>
      </c>
      <c r="E57" s="6">
        <v>0</v>
      </c>
      <c r="F57" s="6">
        <f t="shared" si="0"/>
        <v>2000</v>
      </c>
      <c r="G57" s="7">
        <v>0</v>
      </c>
      <c r="H57" s="7">
        <v>140</v>
      </c>
      <c r="I57" s="7">
        <v>0</v>
      </c>
      <c r="J57" s="7">
        <v>0</v>
      </c>
      <c r="K57" s="7">
        <v>0</v>
      </c>
      <c r="L57" s="7">
        <f t="shared" si="1"/>
        <v>1860</v>
      </c>
    </row>
    <row r="58" spans="1:12" hidden="1" x14ac:dyDescent="0.2">
      <c r="A58" s="4" t="s">
        <v>39</v>
      </c>
      <c r="B58" s="5" t="s">
        <v>40</v>
      </c>
      <c r="C58" s="6">
        <v>17147</v>
      </c>
      <c r="D58" s="6">
        <v>0</v>
      </c>
      <c r="E58" s="6">
        <v>0</v>
      </c>
      <c r="F58" s="6">
        <f t="shared" si="0"/>
        <v>17147</v>
      </c>
      <c r="G58" s="7">
        <v>0</v>
      </c>
      <c r="H58" s="7">
        <v>1800</v>
      </c>
      <c r="I58" s="7">
        <v>0</v>
      </c>
      <c r="J58" s="7">
        <v>0</v>
      </c>
      <c r="K58" s="7">
        <v>0</v>
      </c>
      <c r="L58" s="7">
        <f t="shared" si="1"/>
        <v>15347</v>
      </c>
    </row>
    <row r="59" spans="1:12" hidden="1" x14ac:dyDescent="0.2">
      <c r="A59" s="9" t="s">
        <v>71</v>
      </c>
      <c r="B59" s="10" t="s">
        <v>72</v>
      </c>
      <c r="C59" s="11">
        <f>SUM(C53:C58)</f>
        <v>87013</v>
      </c>
      <c r="D59" s="11">
        <f t="shared" ref="D59:L59" si="10">SUM(D53:D58)</f>
        <v>1287.78</v>
      </c>
      <c r="E59" s="11">
        <f t="shared" si="10"/>
        <v>-1287.78</v>
      </c>
      <c r="F59" s="11">
        <f t="shared" si="10"/>
        <v>87013</v>
      </c>
      <c r="G59" s="11">
        <f t="shared" si="10"/>
        <v>1321.1100000000001</v>
      </c>
      <c r="H59" s="11">
        <f t="shared" si="10"/>
        <v>1940</v>
      </c>
      <c r="I59" s="11">
        <f t="shared" si="10"/>
        <v>0</v>
      </c>
      <c r="J59" s="11">
        <f t="shared" si="10"/>
        <v>812.99</v>
      </c>
      <c r="K59" s="11">
        <f t="shared" si="10"/>
        <v>0</v>
      </c>
      <c r="L59" s="11">
        <f t="shared" si="10"/>
        <v>82938.899999999994</v>
      </c>
    </row>
    <row r="60" spans="1:12" hidden="1" x14ac:dyDescent="0.2">
      <c r="A60" s="4" t="s">
        <v>45</v>
      </c>
      <c r="B60" s="5" t="s">
        <v>46</v>
      </c>
      <c r="C60" s="6">
        <v>198000</v>
      </c>
      <c r="D60" s="6">
        <v>0</v>
      </c>
      <c r="E60" s="6">
        <v>-44300</v>
      </c>
      <c r="F60" s="6">
        <f t="shared" si="0"/>
        <v>153700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f t="shared" si="1"/>
        <v>153700</v>
      </c>
    </row>
    <row r="61" spans="1:12" hidden="1" x14ac:dyDescent="0.2">
      <c r="A61" s="4" t="s">
        <v>73</v>
      </c>
      <c r="B61" s="5" t="s">
        <v>74</v>
      </c>
      <c r="C61" s="6">
        <v>0</v>
      </c>
      <c r="D61" s="6">
        <v>16700</v>
      </c>
      <c r="E61" s="6">
        <v>-6931</v>
      </c>
      <c r="F61" s="6">
        <f t="shared" si="0"/>
        <v>9769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f t="shared" si="1"/>
        <v>9769</v>
      </c>
    </row>
    <row r="62" spans="1:12" hidden="1" x14ac:dyDescent="0.2">
      <c r="A62" s="4" t="s">
        <v>39</v>
      </c>
      <c r="B62" s="5" t="s">
        <v>40</v>
      </c>
      <c r="C62" s="6">
        <v>0</v>
      </c>
      <c r="D62" s="6">
        <v>27600</v>
      </c>
      <c r="E62" s="6">
        <v>-3600</v>
      </c>
      <c r="F62" s="6">
        <f t="shared" si="0"/>
        <v>24000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f t="shared" si="1"/>
        <v>24000</v>
      </c>
    </row>
    <row r="63" spans="1:12" hidden="1" x14ac:dyDescent="0.2">
      <c r="A63" s="9" t="s">
        <v>75</v>
      </c>
      <c r="B63" s="10" t="s">
        <v>76</v>
      </c>
      <c r="C63" s="11">
        <f>SUM(C60:C62)</f>
        <v>198000</v>
      </c>
      <c r="D63" s="11">
        <f t="shared" ref="D63:L63" si="11">SUM(D60:D62)</f>
        <v>44300</v>
      </c>
      <c r="E63" s="11">
        <f t="shared" si="11"/>
        <v>-54831</v>
      </c>
      <c r="F63" s="11">
        <f t="shared" si="11"/>
        <v>187469</v>
      </c>
      <c r="G63" s="11">
        <f t="shared" si="11"/>
        <v>0</v>
      </c>
      <c r="H63" s="11">
        <f t="shared" si="11"/>
        <v>0</v>
      </c>
      <c r="I63" s="11">
        <f t="shared" si="11"/>
        <v>0</v>
      </c>
      <c r="J63" s="11">
        <f t="shared" si="11"/>
        <v>0</v>
      </c>
      <c r="K63" s="11">
        <f t="shared" si="11"/>
        <v>0</v>
      </c>
      <c r="L63" s="11">
        <f t="shared" si="11"/>
        <v>187469</v>
      </c>
    </row>
    <row r="64" spans="1:12" hidden="1" x14ac:dyDescent="0.2">
      <c r="A64" s="4" t="s">
        <v>15</v>
      </c>
      <c r="B64" s="5" t="s">
        <v>16</v>
      </c>
      <c r="C64" s="6">
        <v>50000</v>
      </c>
      <c r="D64" s="6">
        <v>15000</v>
      </c>
      <c r="E64" s="6">
        <v>-15000</v>
      </c>
      <c r="F64" s="6">
        <f t="shared" si="0"/>
        <v>50000</v>
      </c>
      <c r="G64" s="7">
        <v>14938.74</v>
      </c>
      <c r="H64" s="7">
        <v>0</v>
      </c>
      <c r="I64" s="7">
        <v>0</v>
      </c>
      <c r="J64" s="7">
        <v>4979.58</v>
      </c>
      <c r="K64" s="7">
        <v>0</v>
      </c>
      <c r="L64" s="7">
        <f t="shared" si="1"/>
        <v>30081.68</v>
      </c>
    </row>
    <row r="65" spans="1:12" hidden="1" x14ac:dyDescent="0.2">
      <c r="A65" s="4" t="s">
        <v>17</v>
      </c>
      <c r="B65" s="5" t="s">
        <v>18</v>
      </c>
      <c r="C65" s="6">
        <v>52402</v>
      </c>
      <c r="D65" s="6">
        <v>0</v>
      </c>
      <c r="E65" s="6">
        <v>-6550</v>
      </c>
      <c r="F65" s="6">
        <f t="shared" si="0"/>
        <v>45852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f t="shared" si="1"/>
        <v>45852</v>
      </c>
    </row>
    <row r="66" spans="1:12" ht="25.5" hidden="1" x14ac:dyDescent="0.2">
      <c r="A66" s="9" t="s">
        <v>77</v>
      </c>
      <c r="B66" s="10" t="s">
        <v>78</v>
      </c>
      <c r="C66" s="11">
        <f>SUM(C64:C65)</f>
        <v>102402</v>
      </c>
      <c r="D66" s="11">
        <f t="shared" ref="D66:L66" si="12">SUM(D64:D65)</f>
        <v>15000</v>
      </c>
      <c r="E66" s="11">
        <f t="shared" si="12"/>
        <v>-21550</v>
      </c>
      <c r="F66" s="11">
        <f t="shared" si="12"/>
        <v>95852</v>
      </c>
      <c r="G66" s="11">
        <f t="shared" si="12"/>
        <v>14938.74</v>
      </c>
      <c r="H66" s="11">
        <f t="shared" si="12"/>
        <v>0</v>
      </c>
      <c r="I66" s="11">
        <f t="shared" si="12"/>
        <v>0</v>
      </c>
      <c r="J66" s="11">
        <f t="shared" si="12"/>
        <v>4979.58</v>
      </c>
      <c r="K66" s="11">
        <f t="shared" si="12"/>
        <v>0</v>
      </c>
      <c r="L66" s="11">
        <f t="shared" si="12"/>
        <v>75933.679999999993</v>
      </c>
    </row>
    <row r="67" spans="1:12" hidden="1" x14ac:dyDescent="0.2">
      <c r="A67" s="4" t="s">
        <v>15</v>
      </c>
      <c r="B67" s="5" t="s">
        <v>16</v>
      </c>
      <c r="C67" s="6">
        <v>80000</v>
      </c>
      <c r="D67" s="6">
        <v>8293.32</v>
      </c>
      <c r="E67" s="6">
        <v>-8293.32</v>
      </c>
      <c r="F67" s="6">
        <f t="shared" si="0"/>
        <v>80000</v>
      </c>
      <c r="G67" s="7">
        <v>15853.34</v>
      </c>
      <c r="H67" s="7">
        <v>0</v>
      </c>
      <c r="I67" s="7">
        <v>0</v>
      </c>
      <c r="J67" s="7">
        <v>7926.67</v>
      </c>
      <c r="K67" s="7">
        <v>0</v>
      </c>
      <c r="L67" s="7">
        <f t="shared" si="1"/>
        <v>56219.990000000005</v>
      </c>
    </row>
    <row r="68" spans="1:12" hidden="1" x14ac:dyDescent="0.2">
      <c r="A68" s="4" t="s">
        <v>79</v>
      </c>
      <c r="B68" s="5" t="s">
        <v>80</v>
      </c>
      <c r="C68" s="6">
        <v>0</v>
      </c>
      <c r="D68" s="6">
        <v>1950</v>
      </c>
      <c r="E68" s="6">
        <v>-1037.6200000000001</v>
      </c>
      <c r="F68" s="6">
        <f t="shared" si="0"/>
        <v>912.37999999999988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f t="shared" si="1"/>
        <v>912.37999999999988</v>
      </c>
    </row>
    <row r="69" spans="1:12" ht="25.5" hidden="1" x14ac:dyDescent="0.2">
      <c r="A69" s="4" t="s">
        <v>19</v>
      </c>
      <c r="B69" s="5" t="s">
        <v>20</v>
      </c>
      <c r="C69" s="6">
        <v>0</v>
      </c>
      <c r="D69" s="6">
        <v>4600</v>
      </c>
      <c r="E69" s="6">
        <v>-2684.82</v>
      </c>
      <c r="F69" s="6">
        <f t="shared" si="0"/>
        <v>1915.1799999999998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f t="shared" si="1"/>
        <v>1915.1799999999998</v>
      </c>
    </row>
    <row r="70" spans="1:12" hidden="1" x14ac:dyDescent="0.2">
      <c r="A70" s="4" t="s">
        <v>45</v>
      </c>
      <c r="B70" s="5" t="s">
        <v>46</v>
      </c>
      <c r="C70" s="6">
        <v>194496</v>
      </c>
      <c r="D70" s="6">
        <v>0</v>
      </c>
      <c r="E70" s="6">
        <v>0</v>
      </c>
      <c r="F70" s="6">
        <f t="shared" si="0"/>
        <v>194496</v>
      </c>
      <c r="G70" s="7">
        <v>194448</v>
      </c>
      <c r="H70" s="7">
        <v>0</v>
      </c>
      <c r="I70" s="7">
        <v>0</v>
      </c>
      <c r="J70" s="7">
        <v>0</v>
      </c>
      <c r="K70" s="7">
        <v>0</v>
      </c>
      <c r="L70" s="7">
        <f t="shared" si="1"/>
        <v>48</v>
      </c>
    </row>
    <row r="71" spans="1:12" hidden="1" x14ac:dyDescent="0.2">
      <c r="A71" s="4" t="s">
        <v>29</v>
      </c>
      <c r="B71" s="5" t="s">
        <v>30</v>
      </c>
      <c r="C71" s="6">
        <v>16120</v>
      </c>
      <c r="D71" s="6">
        <v>0</v>
      </c>
      <c r="E71" s="6">
        <v>-5000</v>
      </c>
      <c r="F71" s="6">
        <f t="shared" si="0"/>
        <v>11120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f t="shared" si="1"/>
        <v>11120</v>
      </c>
    </row>
    <row r="72" spans="1:12" hidden="1" x14ac:dyDescent="0.2">
      <c r="A72" s="4" t="s">
        <v>33</v>
      </c>
      <c r="B72" s="5" t="s">
        <v>34</v>
      </c>
      <c r="C72" s="6">
        <v>27105</v>
      </c>
      <c r="D72" s="6">
        <v>0</v>
      </c>
      <c r="E72" s="6">
        <v>-3828</v>
      </c>
      <c r="F72" s="6">
        <f t="shared" ref="F72:F133" si="13">C72+D72+E72</f>
        <v>23277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f t="shared" ref="L72:L133" si="14">F72-G72-H72-I72-J72-K72</f>
        <v>23277</v>
      </c>
    </row>
    <row r="73" spans="1:12" hidden="1" x14ac:dyDescent="0.2">
      <c r="A73" s="4" t="s">
        <v>37</v>
      </c>
      <c r="B73" s="5" t="s">
        <v>38</v>
      </c>
      <c r="C73" s="6">
        <v>55000</v>
      </c>
      <c r="D73" s="6">
        <v>0</v>
      </c>
      <c r="E73" s="6">
        <v>0</v>
      </c>
      <c r="F73" s="6">
        <f t="shared" si="13"/>
        <v>55000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f t="shared" si="14"/>
        <v>55000</v>
      </c>
    </row>
    <row r="74" spans="1:12" hidden="1" x14ac:dyDescent="0.2">
      <c r="A74" s="4" t="s">
        <v>39</v>
      </c>
      <c r="B74" s="5" t="s">
        <v>40</v>
      </c>
      <c r="C74" s="6">
        <v>50000</v>
      </c>
      <c r="D74" s="6">
        <v>82600</v>
      </c>
      <c r="E74" s="6">
        <v>-82600</v>
      </c>
      <c r="F74" s="6">
        <f t="shared" si="13"/>
        <v>50000</v>
      </c>
      <c r="G74" s="7">
        <v>0</v>
      </c>
      <c r="H74" s="7">
        <v>15000</v>
      </c>
      <c r="I74" s="7">
        <v>0</v>
      </c>
      <c r="J74" s="7">
        <v>0</v>
      </c>
      <c r="K74" s="7">
        <v>2400</v>
      </c>
      <c r="L74" s="7">
        <f t="shared" si="14"/>
        <v>32600</v>
      </c>
    </row>
    <row r="75" spans="1:12" hidden="1" x14ac:dyDescent="0.2">
      <c r="A75" s="4" t="s">
        <v>41</v>
      </c>
      <c r="B75" s="5" t="s">
        <v>42</v>
      </c>
      <c r="C75" s="6">
        <v>0</v>
      </c>
      <c r="D75" s="6">
        <v>1372</v>
      </c>
      <c r="E75" s="6">
        <v>0</v>
      </c>
      <c r="F75" s="6">
        <f t="shared" si="13"/>
        <v>1372</v>
      </c>
      <c r="G75" s="7">
        <v>0</v>
      </c>
      <c r="H75" s="7">
        <v>1372</v>
      </c>
      <c r="I75" s="7">
        <v>0</v>
      </c>
      <c r="J75" s="7">
        <v>0</v>
      </c>
      <c r="K75" s="7">
        <v>0</v>
      </c>
      <c r="L75" s="7">
        <f t="shared" si="14"/>
        <v>0</v>
      </c>
    </row>
    <row r="76" spans="1:12" hidden="1" x14ac:dyDescent="0.2">
      <c r="A76" s="9" t="s">
        <v>81</v>
      </c>
      <c r="B76" s="10" t="s">
        <v>82</v>
      </c>
      <c r="C76" s="11">
        <f>SUM(C67:C75)</f>
        <v>422721</v>
      </c>
      <c r="D76" s="11">
        <f t="shared" ref="D76:L76" si="15">SUM(D67:D75)</f>
        <v>98815.32</v>
      </c>
      <c r="E76" s="11">
        <f t="shared" si="15"/>
        <v>-103443.76000000001</v>
      </c>
      <c r="F76" s="11">
        <f t="shared" si="15"/>
        <v>418092.56</v>
      </c>
      <c r="G76" s="11">
        <f t="shared" si="15"/>
        <v>210301.34</v>
      </c>
      <c r="H76" s="11">
        <f t="shared" si="15"/>
        <v>16372</v>
      </c>
      <c r="I76" s="11">
        <f t="shared" si="15"/>
        <v>0</v>
      </c>
      <c r="J76" s="11">
        <f t="shared" si="15"/>
        <v>7926.67</v>
      </c>
      <c r="K76" s="11">
        <f t="shared" si="15"/>
        <v>2400</v>
      </c>
      <c r="L76" s="11">
        <f t="shared" si="15"/>
        <v>181092.55</v>
      </c>
    </row>
    <row r="77" spans="1:12" hidden="1" x14ac:dyDescent="0.2">
      <c r="A77" s="4" t="s">
        <v>83</v>
      </c>
      <c r="B77" s="5" t="s">
        <v>84</v>
      </c>
      <c r="C77" s="6">
        <v>5000000</v>
      </c>
      <c r="D77" s="6">
        <v>0</v>
      </c>
      <c r="E77" s="6">
        <v>0</v>
      </c>
      <c r="F77" s="6">
        <f t="shared" si="13"/>
        <v>5000000</v>
      </c>
      <c r="G77" s="7">
        <v>3987270</v>
      </c>
      <c r="H77" s="7">
        <v>0</v>
      </c>
      <c r="I77" s="7">
        <v>0</v>
      </c>
      <c r="J77" s="7">
        <v>0</v>
      </c>
      <c r="K77" s="7">
        <v>0</v>
      </c>
      <c r="L77" s="7">
        <f t="shared" si="14"/>
        <v>1012730</v>
      </c>
    </row>
    <row r="78" spans="1:12" hidden="1" x14ac:dyDescent="0.2">
      <c r="A78" s="4" t="s">
        <v>13</v>
      </c>
      <c r="B78" s="5" t="s">
        <v>14</v>
      </c>
      <c r="C78" s="6">
        <v>240000</v>
      </c>
      <c r="D78" s="6">
        <v>0</v>
      </c>
      <c r="E78" s="6">
        <v>0</v>
      </c>
      <c r="F78" s="6">
        <f t="shared" si="13"/>
        <v>240000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f t="shared" si="14"/>
        <v>240000</v>
      </c>
    </row>
    <row r="79" spans="1:12" hidden="1" x14ac:dyDescent="0.2">
      <c r="A79" s="4" t="s">
        <v>15</v>
      </c>
      <c r="B79" s="5" t="s">
        <v>16</v>
      </c>
      <c r="C79" s="6">
        <v>81014</v>
      </c>
      <c r="D79" s="6">
        <v>24471.4</v>
      </c>
      <c r="E79" s="6">
        <v>-24471.4</v>
      </c>
      <c r="F79" s="6">
        <f t="shared" si="13"/>
        <v>81014</v>
      </c>
      <c r="G79" s="7">
        <v>8028.3</v>
      </c>
      <c r="H79" s="7">
        <v>0</v>
      </c>
      <c r="I79" s="7">
        <v>0</v>
      </c>
      <c r="J79" s="7">
        <v>8028.3</v>
      </c>
      <c r="K79" s="7">
        <v>0</v>
      </c>
      <c r="L79" s="7">
        <f t="shared" si="14"/>
        <v>64957.399999999994</v>
      </c>
    </row>
    <row r="80" spans="1:12" hidden="1" x14ac:dyDescent="0.2">
      <c r="A80" s="9" t="s">
        <v>85</v>
      </c>
      <c r="B80" s="10" t="s">
        <v>86</v>
      </c>
      <c r="C80" s="11">
        <f>SUM(C77:C79)</f>
        <v>5321014</v>
      </c>
      <c r="D80" s="11">
        <f t="shared" ref="D80:L80" si="16">SUM(D77:D79)</f>
        <v>24471.4</v>
      </c>
      <c r="E80" s="11">
        <f t="shared" si="16"/>
        <v>-24471.4</v>
      </c>
      <c r="F80" s="11">
        <f t="shared" si="16"/>
        <v>5321014</v>
      </c>
      <c r="G80" s="11">
        <f t="shared" si="16"/>
        <v>3995298.3</v>
      </c>
      <c r="H80" s="11">
        <f t="shared" si="16"/>
        <v>0</v>
      </c>
      <c r="I80" s="11">
        <f t="shared" si="16"/>
        <v>0</v>
      </c>
      <c r="J80" s="11">
        <f t="shared" si="16"/>
        <v>8028.3</v>
      </c>
      <c r="K80" s="11">
        <f t="shared" si="16"/>
        <v>0</v>
      </c>
      <c r="L80" s="11">
        <f t="shared" si="16"/>
        <v>1317687.3999999999</v>
      </c>
    </row>
    <row r="81" spans="1:12" ht="25.5" hidden="1" x14ac:dyDescent="0.2">
      <c r="A81" s="4" t="s">
        <v>11</v>
      </c>
      <c r="B81" s="5" t="s">
        <v>12</v>
      </c>
      <c r="C81" s="6">
        <v>15000</v>
      </c>
      <c r="D81" s="6">
        <v>0</v>
      </c>
      <c r="E81" s="6">
        <v>0</v>
      </c>
      <c r="F81" s="6">
        <f t="shared" si="13"/>
        <v>15000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f t="shared" si="14"/>
        <v>15000</v>
      </c>
    </row>
    <row r="82" spans="1:12" hidden="1" x14ac:dyDescent="0.2">
      <c r="A82" s="4" t="s">
        <v>83</v>
      </c>
      <c r="B82" s="5" t="s">
        <v>84</v>
      </c>
      <c r="C82" s="6">
        <v>200000</v>
      </c>
      <c r="D82" s="6">
        <v>0</v>
      </c>
      <c r="E82" s="6">
        <v>0</v>
      </c>
      <c r="F82" s="6">
        <f t="shared" si="13"/>
        <v>200000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f t="shared" si="14"/>
        <v>200000</v>
      </c>
    </row>
    <row r="83" spans="1:12" hidden="1" x14ac:dyDescent="0.2">
      <c r="A83" s="4" t="s">
        <v>87</v>
      </c>
      <c r="B83" s="5" t="s">
        <v>88</v>
      </c>
      <c r="C83" s="6">
        <v>200000</v>
      </c>
      <c r="D83" s="6">
        <v>0</v>
      </c>
      <c r="E83" s="6">
        <v>0</v>
      </c>
      <c r="F83" s="6">
        <f t="shared" si="13"/>
        <v>200000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f t="shared" si="14"/>
        <v>200000</v>
      </c>
    </row>
    <row r="84" spans="1:12" hidden="1" x14ac:dyDescent="0.2">
      <c r="A84" s="4" t="s">
        <v>15</v>
      </c>
      <c r="B84" s="5" t="s">
        <v>16</v>
      </c>
      <c r="C84" s="6">
        <v>100000</v>
      </c>
      <c r="D84" s="6">
        <v>173577.77</v>
      </c>
      <c r="E84" s="6">
        <v>-173577.77</v>
      </c>
      <c r="F84" s="6">
        <f t="shared" si="13"/>
        <v>100000.00000000003</v>
      </c>
      <c r="G84" s="7">
        <v>17682.57</v>
      </c>
      <c r="H84" s="7">
        <v>0</v>
      </c>
      <c r="I84" s="7">
        <v>0</v>
      </c>
      <c r="J84" s="7">
        <v>8739.66</v>
      </c>
      <c r="K84" s="7">
        <v>0</v>
      </c>
      <c r="L84" s="7">
        <f t="shared" si="14"/>
        <v>73577.770000000019</v>
      </c>
    </row>
    <row r="85" spans="1:12" hidden="1" x14ac:dyDescent="0.2">
      <c r="A85" s="4" t="s">
        <v>29</v>
      </c>
      <c r="B85" s="5" t="s">
        <v>30</v>
      </c>
      <c r="C85" s="6">
        <v>30653</v>
      </c>
      <c r="D85" s="6">
        <v>50000</v>
      </c>
      <c r="E85" s="6">
        <v>0</v>
      </c>
      <c r="F85" s="6">
        <f t="shared" si="13"/>
        <v>80653</v>
      </c>
      <c r="G85" s="7">
        <v>0</v>
      </c>
      <c r="H85" s="7">
        <v>50390.400000000001</v>
      </c>
      <c r="I85" s="7">
        <v>0</v>
      </c>
      <c r="J85" s="7">
        <v>0</v>
      </c>
      <c r="K85" s="7">
        <v>0</v>
      </c>
      <c r="L85" s="7">
        <f t="shared" si="14"/>
        <v>30262.6</v>
      </c>
    </row>
    <row r="86" spans="1:12" hidden="1" x14ac:dyDescent="0.2">
      <c r="A86" s="4" t="s">
        <v>31</v>
      </c>
      <c r="B86" s="5" t="s">
        <v>32</v>
      </c>
      <c r="C86" s="6">
        <v>0</v>
      </c>
      <c r="D86" s="6">
        <v>12180</v>
      </c>
      <c r="E86" s="6">
        <v>0</v>
      </c>
      <c r="F86" s="6">
        <f t="shared" si="13"/>
        <v>12180</v>
      </c>
      <c r="G86" s="7">
        <v>0</v>
      </c>
      <c r="H86" s="7">
        <v>0</v>
      </c>
      <c r="I86" s="7">
        <v>12180</v>
      </c>
      <c r="J86" s="7">
        <v>0</v>
      </c>
      <c r="K86" s="7">
        <v>0</v>
      </c>
      <c r="L86" s="7">
        <f t="shared" si="14"/>
        <v>0</v>
      </c>
    </row>
    <row r="87" spans="1:12" hidden="1" x14ac:dyDescent="0.2">
      <c r="A87" s="4" t="s">
        <v>89</v>
      </c>
      <c r="B87" s="5" t="s">
        <v>90</v>
      </c>
      <c r="C87" s="6">
        <v>5800</v>
      </c>
      <c r="D87" s="6">
        <v>0</v>
      </c>
      <c r="E87" s="6">
        <v>0</v>
      </c>
      <c r="F87" s="6">
        <f t="shared" si="13"/>
        <v>5800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f t="shared" si="14"/>
        <v>5800</v>
      </c>
    </row>
    <row r="88" spans="1:12" ht="25.5" hidden="1" x14ac:dyDescent="0.2">
      <c r="A88" s="4" t="s">
        <v>91</v>
      </c>
      <c r="B88" s="5" t="s">
        <v>92</v>
      </c>
      <c r="C88" s="6">
        <v>10000</v>
      </c>
      <c r="D88" s="6">
        <v>0</v>
      </c>
      <c r="E88" s="6">
        <v>0</v>
      </c>
      <c r="F88" s="6">
        <f t="shared" si="13"/>
        <v>10000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f t="shared" si="14"/>
        <v>10000</v>
      </c>
    </row>
    <row r="89" spans="1:12" hidden="1" x14ac:dyDescent="0.2">
      <c r="A89" s="4" t="s">
        <v>37</v>
      </c>
      <c r="B89" s="5" t="s">
        <v>38</v>
      </c>
      <c r="C89" s="6">
        <v>14199</v>
      </c>
      <c r="D89" s="6">
        <v>0</v>
      </c>
      <c r="E89" s="6">
        <v>0</v>
      </c>
      <c r="F89" s="6">
        <f t="shared" si="13"/>
        <v>14199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f t="shared" si="14"/>
        <v>14199</v>
      </c>
    </row>
    <row r="90" spans="1:12" hidden="1" x14ac:dyDescent="0.2">
      <c r="A90" s="4" t="s">
        <v>39</v>
      </c>
      <c r="B90" s="5" t="s">
        <v>40</v>
      </c>
      <c r="C90" s="6">
        <v>75000</v>
      </c>
      <c r="D90" s="6">
        <v>131220</v>
      </c>
      <c r="E90" s="6">
        <v>-148950</v>
      </c>
      <c r="F90" s="6">
        <f t="shared" si="13"/>
        <v>57270</v>
      </c>
      <c r="G90" s="7">
        <v>0</v>
      </c>
      <c r="H90" s="7">
        <v>3000</v>
      </c>
      <c r="I90" s="7">
        <v>0</v>
      </c>
      <c r="J90" s="7">
        <v>0</v>
      </c>
      <c r="K90" s="7">
        <v>0</v>
      </c>
      <c r="L90" s="7">
        <f t="shared" si="14"/>
        <v>54270</v>
      </c>
    </row>
    <row r="91" spans="1:12" hidden="1" x14ac:dyDescent="0.2">
      <c r="A91" s="4" t="s">
        <v>93</v>
      </c>
      <c r="B91" s="5" t="s">
        <v>94</v>
      </c>
      <c r="C91" s="6">
        <v>50000</v>
      </c>
      <c r="D91" s="6">
        <v>0</v>
      </c>
      <c r="E91" s="6">
        <v>-50000</v>
      </c>
      <c r="F91" s="6">
        <f t="shared" si="13"/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f t="shared" si="14"/>
        <v>0</v>
      </c>
    </row>
    <row r="92" spans="1:12" hidden="1" x14ac:dyDescent="0.2">
      <c r="A92" s="4" t="s">
        <v>41</v>
      </c>
      <c r="B92" s="5" t="s">
        <v>42</v>
      </c>
      <c r="C92" s="6">
        <v>0</v>
      </c>
      <c r="D92" s="6">
        <v>686</v>
      </c>
      <c r="E92" s="6">
        <v>0</v>
      </c>
      <c r="F92" s="6">
        <f t="shared" si="13"/>
        <v>686</v>
      </c>
      <c r="G92" s="7">
        <v>0</v>
      </c>
      <c r="H92" s="7">
        <v>686</v>
      </c>
      <c r="I92" s="7">
        <v>0</v>
      </c>
      <c r="J92" s="7">
        <v>0</v>
      </c>
      <c r="K92" s="7">
        <v>0</v>
      </c>
      <c r="L92" s="7">
        <f t="shared" si="14"/>
        <v>0</v>
      </c>
    </row>
    <row r="93" spans="1:12" hidden="1" x14ac:dyDescent="0.2">
      <c r="A93" s="9" t="s">
        <v>95</v>
      </c>
      <c r="B93" s="10" t="s">
        <v>96</v>
      </c>
      <c r="C93" s="11">
        <f>SUM(C81:C92)</f>
        <v>700652</v>
      </c>
      <c r="D93" s="11">
        <f t="shared" ref="D93:L93" si="17">SUM(D81:D92)</f>
        <v>367663.77</v>
      </c>
      <c r="E93" s="11">
        <f t="shared" si="17"/>
        <v>-372527.77</v>
      </c>
      <c r="F93" s="11">
        <f t="shared" si="17"/>
        <v>695788</v>
      </c>
      <c r="G93" s="11">
        <f t="shared" si="17"/>
        <v>17682.57</v>
      </c>
      <c r="H93" s="11">
        <f t="shared" si="17"/>
        <v>54076.4</v>
      </c>
      <c r="I93" s="11">
        <f t="shared" si="17"/>
        <v>12180</v>
      </c>
      <c r="J93" s="11">
        <f t="shared" si="17"/>
        <v>8739.66</v>
      </c>
      <c r="K93" s="11">
        <f t="shared" si="17"/>
        <v>0</v>
      </c>
      <c r="L93" s="11">
        <f t="shared" si="17"/>
        <v>603109.37</v>
      </c>
    </row>
    <row r="94" spans="1:12" hidden="1" x14ac:dyDescent="0.2">
      <c r="A94" s="4" t="s">
        <v>83</v>
      </c>
      <c r="B94" s="5" t="s">
        <v>84</v>
      </c>
      <c r="C94" s="6">
        <v>370397</v>
      </c>
      <c r="D94" s="6">
        <v>0</v>
      </c>
      <c r="E94" s="6">
        <v>0</v>
      </c>
      <c r="F94" s="6">
        <f t="shared" si="13"/>
        <v>370397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f t="shared" si="14"/>
        <v>370397</v>
      </c>
    </row>
    <row r="95" spans="1:12" ht="25.5" hidden="1" x14ac:dyDescent="0.2">
      <c r="A95" s="4" t="s">
        <v>91</v>
      </c>
      <c r="B95" s="5" t="s">
        <v>92</v>
      </c>
      <c r="C95" s="6">
        <v>50000</v>
      </c>
      <c r="D95" s="6">
        <v>0</v>
      </c>
      <c r="E95" s="6">
        <v>0</v>
      </c>
      <c r="F95" s="6">
        <f t="shared" si="13"/>
        <v>50000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f t="shared" si="14"/>
        <v>50000</v>
      </c>
    </row>
    <row r="96" spans="1:12" ht="25.5" hidden="1" x14ac:dyDescent="0.2">
      <c r="A96" s="9" t="s">
        <v>97</v>
      </c>
      <c r="B96" s="10" t="s">
        <v>98</v>
      </c>
      <c r="C96" s="11">
        <f>SUM(C94:C95)</f>
        <v>420397</v>
      </c>
      <c r="D96" s="11">
        <f t="shared" ref="D96:L96" si="18">SUM(D94:D95)</f>
        <v>0</v>
      </c>
      <c r="E96" s="11">
        <f t="shared" si="18"/>
        <v>0</v>
      </c>
      <c r="F96" s="11">
        <f t="shared" si="18"/>
        <v>420397</v>
      </c>
      <c r="G96" s="11">
        <f t="shared" si="18"/>
        <v>0</v>
      </c>
      <c r="H96" s="11">
        <f t="shared" si="18"/>
        <v>0</v>
      </c>
      <c r="I96" s="11">
        <f t="shared" si="18"/>
        <v>0</v>
      </c>
      <c r="J96" s="11">
        <f t="shared" si="18"/>
        <v>0</v>
      </c>
      <c r="K96" s="11">
        <f t="shared" si="18"/>
        <v>0</v>
      </c>
      <c r="L96" s="11">
        <f t="shared" si="18"/>
        <v>420397</v>
      </c>
    </row>
    <row r="97" spans="1:12" ht="25.5" hidden="1" x14ac:dyDescent="0.2">
      <c r="A97" s="4" t="s">
        <v>99</v>
      </c>
      <c r="B97" s="5" t="s">
        <v>100</v>
      </c>
      <c r="C97" s="6">
        <v>8000</v>
      </c>
      <c r="D97" s="6">
        <v>0</v>
      </c>
      <c r="E97" s="6">
        <v>0</v>
      </c>
      <c r="F97" s="6">
        <f t="shared" si="13"/>
        <v>8000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f t="shared" si="14"/>
        <v>8000</v>
      </c>
    </row>
    <row r="98" spans="1:12" ht="25.5" hidden="1" x14ac:dyDescent="0.2">
      <c r="A98" s="4" t="s">
        <v>11</v>
      </c>
      <c r="B98" s="5" t="s">
        <v>12</v>
      </c>
      <c r="C98" s="6">
        <v>24000</v>
      </c>
      <c r="D98" s="6">
        <v>0</v>
      </c>
      <c r="E98" s="6">
        <v>0</v>
      </c>
      <c r="F98" s="6">
        <f t="shared" si="13"/>
        <v>24000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f t="shared" si="14"/>
        <v>24000</v>
      </c>
    </row>
    <row r="99" spans="1:12" hidden="1" x14ac:dyDescent="0.2">
      <c r="A99" s="4" t="s">
        <v>101</v>
      </c>
      <c r="B99" s="5" t="s">
        <v>102</v>
      </c>
      <c r="C99" s="6">
        <v>50000</v>
      </c>
      <c r="D99" s="6">
        <v>0</v>
      </c>
      <c r="E99" s="6">
        <v>0</v>
      </c>
      <c r="F99" s="6">
        <f t="shared" si="13"/>
        <v>50000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f t="shared" si="14"/>
        <v>50000</v>
      </c>
    </row>
    <row r="100" spans="1:12" hidden="1" x14ac:dyDescent="0.2">
      <c r="A100" s="4" t="s">
        <v>83</v>
      </c>
      <c r="B100" s="5" t="s">
        <v>84</v>
      </c>
      <c r="C100" s="6">
        <v>81000</v>
      </c>
      <c r="D100" s="6">
        <v>0</v>
      </c>
      <c r="E100" s="6">
        <v>0</v>
      </c>
      <c r="F100" s="6">
        <f t="shared" si="13"/>
        <v>81000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f t="shared" si="14"/>
        <v>81000</v>
      </c>
    </row>
    <row r="101" spans="1:12" hidden="1" x14ac:dyDescent="0.2">
      <c r="A101" s="4" t="s">
        <v>87</v>
      </c>
      <c r="B101" s="5" t="s">
        <v>88</v>
      </c>
      <c r="C101" s="6">
        <v>90000</v>
      </c>
      <c r="D101" s="6">
        <v>0</v>
      </c>
      <c r="E101" s="6">
        <v>0</v>
      </c>
      <c r="F101" s="6">
        <f t="shared" si="13"/>
        <v>90000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f t="shared" si="14"/>
        <v>90000</v>
      </c>
    </row>
    <row r="102" spans="1:12" hidden="1" x14ac:dyDescent="0.2">
      <c r="A102" s="4" t="s">
        <v>15</v>
      </c>
      <c r="B102" s="5" t="s">
        <v>16</v>
      </c>
      <c r="C102" s="6">
        <v>300000</v>
      </c>
      <c r="D102" s="6">
        <v>517176.44</v>
      </c>
      <c r="E102" s="6">
        <v>-517176.44</v>
      </c>
      <c r="F102" s="6">
        <f t="shared" si="13"/>
        <v>299999.99999999994</v>
      </c>
      <c r="G102" s="7">
        <v>55385.08</v>
      </c>
      <c r="H102" s="7">
        <v>0</v>
      </c>
      <c r="I102" s="7">
        <v>0</v>
      </c>
      <c r="J102" s="7">
        <v>27438.48</v>
      </c>
      <c r="K102" s="7">
        <v>0</v>
      </c>
      <c r="L102" s="7">
        <f t="shared" si="14"/>
        <v>217176.43999999992</v>
      </c>
    </row>
    <row r="103" spans="1:12" hidden="1" x14ac:dyDescent="0.2">
      <c r="A103" s="4" t="s">
        <v>17</v>
      </c>
      <c r="B103" s="5" t="s">
        <v>18</v>
      </c>
      <c r="C103" s="6">
        <v>25000</v>
      </c>
      <c r="D103" s="6">
        <v>0</v>
      </c>
      <c r="E103" s="6">
        <v>0</v>
      </c>
      <c r="F103" s="6">
        <f t="shared" si="13"/>
        <v>25000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f t="shared" si="14"/>
        <v>25000</v>
      </c>
    </row>
    <row r="104" spans="1:12" ht="25.5" hidden="1" x14ac:dyDescent="0.2">
      <c r="A104" s="4" t="s">
        <v>103</v>
      </c>
      <c r="B104" s="5" t="s">
        <v>104</v>
      </c>
      <c r="C104" s="6">
        <v>50000</v>
      </c>
      <c r="D104" s="6">
        <v>0</v>
      </c>
      <c r="E104" s="6">
        <v>0</v>
      </c>
      <c r="F104" s="6">
        <f t="shared" si="13"/>
        <v>50000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f t="shared" si="14"/>
        <v>50000</v>
      </c>
    </row>
    <row r="105" spans="1:12" ht="25.5" hidden="1" x14ac:dyDescent="0.2">
      <c r="A105" s="4" t="s">
        <v>19</v>
      </c>
      <c r="B105" s="5" t="s">
        <v>20</v>
      </c>
      <c r="C105" s="6">
        <v>50000</v>
      </c>
      <c r="D105" s="6">
        <v>0</v>
      </c>
      <c r="E105" s="6">
        <v>0</v>
      </c>
      <c r="F105" s="6">
        <f t="shared" si="13"/>
        <v>50000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f t="shared" si="14"/>
        <v>50000</v>
      </c>
    </row>
    <row r="106" spans="1:12" hidden="1" x14ac:dyDescent="0.2">
      <c r="A106" s="4" t="s">
        <v>89</v>
      </c>
      <c r="B106" s="5" t="s">
        <v>90</v>
      </c>
      <c r="C106" s="6">
        <v>17400</v>
      </c>
      <c r="D106" s="6">
        <v>0</v>
      </c>
      <c r="E106" s="6">
        <v>0</v>
      </c>
      <c r="F106" s="6">
        <f t="shared" si="13"/>
        <v>17400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f t="shared" si="14"/>
        <v>17400</v>
      </c>
    </row>
    <row r="107" spans="1:12" hidden="1" x14ac:dyDescent="0.2">
      <c r="A107" s="4" t="s">
        <v>37</v>
      </c>
      <c r="B107" s="5" t="s">
        <v>38</v>
      </c>
      <c r="C107" s="6">
        <v>19193</v>
      </c>
      <c r="D107" s="6">
        <v>0</v>
      </c>
      <c r="E107" s="6">
        <v>0</v>
      </c>
      <c r="F107" s="6">
        <f t="shared" si="13"/>
        <v>19193</v>
      </c>
      <c r="G107" s="7">
        <v>0</v>
      </c>
      <c r="H107" s="7">
        <v>0</v>
      </c>
      <c r="I107" s="7">
        <v>12844</v>
      </c>
      <c r="J107" s="7">
        <v>0</v>
      </c>
      <c r="K107" s="7">
        <v>0</v>
      </c>
      <c r="L107" s="7">
        <f t="shared" si="14"/>
        <v>6349</v>
      </c>
    </row>
    <row r="108" spans="1:12" hidden="1" x14ac:dyDescent="0.2">
      <c r="A108" s="4" t="s">
        <v>39</v>
      </c>
      <c r="B108" s="5" t="s">
        <v>40</v>
      </c>
      <c r="C108" s="6">
        <v>178000</v>
      </c>
      <c r="D108" s="6">
        <v>5400</v>
      </c>
      <c r="E108" s="6">
        <v>-16600</v>
      </c>
      <c r="F108" s="6">
        <f t="shared" si="13"/>
        <v>166800</v>
      </c>
      <c r="G108" s="7">
        <v>0</v>
      </c>
      <c r="H108" s="7">
        <v>6300</v>
      </c>
      <c r="I108" s="7">
        <v>0</v>
      </c>
      <c r="J108" s="7">
        <v>0</v>
      </c>
      <c r="K108" s="7">
        <v>0</v>
      </c>
      <c r="L108" s="7">
        <f t="shared" si="14"/>
        <v>160500</v>
      </c>
    </row>
    <row r="109" spans="1:12" hidden="1" x14ac:dyDescent="0.2">
      <c r="A109" s="4" t="s">
        <v>41</v>
      </c>
      <c r="B109" s="5" t="s">
        <v>42</v>
      </c>
      <c r="C109" s="6">
        <v>0</v>
      </c>
      <c r="D109" s="6">
        <v>2744</v>
      </c>
      <c r="E109" s="6">
        <v>0</v>
      </c>
      <c r="F109" s="6">
        <f t="shared" si="13"/>
        <v>2744</v>
      </c>
      <c r="G109" s="7">
        <v>0</v>
      </c>
      <c r="H109" s="7">
        <v>2744</v>
      </c>
      <c r="I109" s="7">
        <v>0</v>
      </c>
      <c r="J109" s="7">
        <v>0</v>
      </c>
      <c r="K109" s="7">
        <v>0</v>
      </c>
      <c r="L109" s="7">
        <f t="shared" si="14"/>
        <v>0</v>
      </c>
    </row>
    <row r="110" spans="1:12" hidden="1" x14ac:dyDescent="0.2">
      <c r="A110" s="9" t="s">
        <v>105</v>
      </c>
      <c r="B110" s="10" t="s">
        <v>106</v>
      </c>
      <c r="C110" s="11">
        <f>SUM(C97:C109)</f>
        <v>892593</v>
      </c>
      <c r="D110" s="11">
        <f t="shared" ref="D110:L110" si="19">SUM(D97:D109)</f>
        <v>525320.43999999994</v>
      </c>
      <c r="E110" s="11">
        <f t="shared" si="19"/>
        <v>-533776.43999999994</v>
      </c>
      <c r="F110" s="11">
        <f t="shared" si="19"/>
        <v>884137</v>
      </c>
      <c r="G110" s="11">
        <f t="shared" si="19"/>
        <v>55385.08</v>
      </c>
      <c r="H110" s="11">
        <f t="shared" si="19"/>
        <v>9044</v>
      </c>
      <c r="I110" s="11">
        <f t="shared" si="19"/>
        <v>12844</v>
      </c>
      <c r="J110" s="11">
        <f t="shared" si="19"/>
        <v>27438.48</v>
      </c>
      <c r="K110" s="11">
        <f t="shared" si="19"/>
        <v>0</v>
      </c>
      <c r="L110" s="11">
        <f t="shared" si="19"/>
        <v>779425.44</v>
      </c>
    </row>
    <row r="111" spans="1:12" hidden="1" x14ac:dyDescent="0.2">
      <c r="A111" s="4" t="s">
        <v>87</v>
      </c>
      <c r="B111" s="5" t="s">
        <v>88</v>
      </c>
      <c r="C111" s="6">
        <v>200000</v>
      </c>
      <c r="D111" s="6">
        <v>0</v>
      </c>
      <c r="E111" s="6">
        <v>0</v>
      </c>
      <c r="F111" s="6">
        <f t="shared" si="13"/>
        <v>200000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f t="shared" si="14"/>
        <v>200000</v>
      </c>
    </row>
    <row r="112" spans="1:12" ht="25.5" hidden="1" x14ac:dyDescent="0.2">
      <c r="A112" s="4" t="s">
        <v>103</v>
      </c>
      <c r="B112" s="5" t="s">
        <v>104</v>
      </c>
      <c r="C112" s="6">
        <v>122950</v>
      </c>
      <c r="D112" s="6">
        <v>0</v>
      </c>
      <c r="E112" s="6">
        <v>-59248.160000000003</v>
      </c>
      <c r="F112" s="6">
        <f t="shared" si="13"/>
        <v>63701.84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f t="shared" si="14"/>
        <v>63701.84</v>
      </c>
    </row>
    <row r="113" spans="1:12" hidden="1" x14ac:dyDescent="0.2">
      <c r="A113" s="4" t="s">
        <v>29</v>
      </c>
      <c r="B113" s="5" t="s">
        <v>30</v>
      </c>
      <c r="C113" s="6">
        <v>200000</v>
      </c>
      <c r="D113" s="6">
        <v>200000</v>
      </c>
      <c r="E113" s="6">
        <v>-203791</v>
      </c>
      <c r="F113" s="6">
        <f t="shared" si="13"/>
        <v>196209</v>
      </c>
      <c r="G113" s="7">
        <v>0</v>
      </c>
      <c r="H113" s="7">
        <v>139524.79999999999</v>
      </c>
      <c r="I113" s="7">
        <v>0</v>
      </c>
      <c r="J113" s="7">
        <v>0</v>
      </c>
      <c r="K113" s="7">
        <v>0</v>
      </c>
      <c r="L113" s="7">
        <f t="shared" si="14"/>
        <v>56684.200000000012</v>
      </c>
    </row>
    <row r="114" spans="1:12" ht="25.5" hidden="1" x14ac:dyDescent="0.2">
      <c r="A114" s="4" t="s">
        <v>91</v>
      </c>
      <c r="B114" s="5" t="s">
        <v>92</v>
      </c>
      <c r="C114" s="6">
        <v>100000</v>
      </c>
      <c r="D114" s="6">
        <v>0</v>
      </c>
      <c r="E114" s="6">
        <v>-100000</v>
      </c>
      <c r="F114" s="6">
        <f t="shared" si="13"/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f t="shared" si="14"/>
        <v>0</v>
      </c>
    </row>
    <row r="115" spans="1:12" hidden="1" x14ac:dyDescent="0.2">
      <c r="A115" s="4" t="s">
        <v>41</v>
      </c>
      <c r="B115" s="5" t="s">
        <v>42</v>
      </c>
      <c r="C115" s="6">
        <v>0</v>
      </c>
      <c r="D115" s="6">
        <v>686</v>
      </c>
      <c r="E115" s="6">
        <v>0</v>
      </c>
      <c r="F115" s="6">
        <f t="shared" si="13"/>
        <v>686</v>
      </c>
      <c r="G115" s="7">
        <v>0</v>
      </c>
      <c r="H115" s="7">
        <v>686</v>
      </c>
      <c r="I115" s="7">
        <v>0</v>
      </c>
      <c r="J115" s="7">
        <v>0</v>
      </c>
      <c r="K115" s="7">
        <v>0</v>
      </c>
      <c r="L115" s="7">
        <f t="shared" si="14"/>
        <v>0</v>
      </c>
    </row>
    <row r="116" spans="1:12" hidden="1" x14ac:dyDescent="0.2">
      <c r="A116" s="9" t="s">
        <v>107</v>
      </c>
      <c r="B116" s="10" t="s">
        <v>108</v>
      </c>
      <c r="C116" s="11">
        <f>SUM(C111:C115)</f>
        <v>622950</v>
      </c>
      <c r="D116" s="11">
        <f t="shared" ref="D116:L116" si="20">SUM(D111:D115)</f>
        <v>200686</v>
      </c>
      <c r="E116" s="11">
        <f t="shared" si="20"/>
        <v>-363039.16000000003</v>
      </c>
      <c r="F116" s="11">
        <f t="shared" si="20"/>
        <v>460596.83999999997</v>
      </c>
      <c r="G116" s="11">
        <f t="shared" si="20"/>
        <v>0</v>
      </c>
      <c r="H116" s="11">
        <f t="shared" si="20"/>
        <v>140210.79999999999</v>
      </c>
      <c r="I116" s="11">
        <f t="shared" si="20"/>
        <v>0</v>
      </c>
      <c r="J116" s="11">
        <f t="shared" si="20"/>
        <v>0</v>
      </c>
      <c r="K116" s="11">
        <f t="shared" si="20"/>
        <v>0</v>
      </c>
      <c r="L116" s="11">
        <f t="shared" si="20"/>
        <v>320386.03999999998</v>
      </c>
    </row>
    <row r="117" spans="1:12" ht="25.5" hidden="1" x14ac:dyDescent="0.2">
      <c r="A117" s="4" t="s">
        <v>109</v>
      </c>
      <c r="B117" s="5" t="s">
        <v>110</v>
      </c>
      <c r="C117" s="6">
        <v>15000</v>
      </c>
      <c r="D117" s="6">
        <v>0</v>
      </c>
      <c r="E117" s="6">
        <v>0</v>
      </c>
      <c r="F117" s="6">
        <f t="shared" si="13"/>
        <v>15000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f t="shared" si="14"/>
        <v>15000</v>
      </c>
    </row>
    <row r="118" spans="1:12" hidden="1" x14ac:dyDescent="0.2">
      <c r="A118" s="4" t="s">
        <v>45</v>
      </c>
      <c r="B118" s="5" t="s">
        <v>46</v>
      </c>
      <c r="C118" s="6">
        <v>20000</v>
      </c>
      <c r="D118" s="6">
        <v>0</v>
      </c>
      <c r="E118" s="6">
        <v>0</v>
      </c>
      <c r="F118" s="6">
        <f t="shared" si="13"/>
        <v>20000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f t="shared" si="14"/>
        <v>20000</v>
      </c>
    </row>
    <row r="119" spans="1:12" ht="25.5" hidden="1" x14ac:dyDescent="0.2">
      <c r="A119" s="4" t="s">
        <v>91</v>
      </c>
      <c r="B119" s="5" t="s">
        <v>92</v>
      </c>
      <c r="C119" s="6">
        <v>20000</v>
      </c>
      <c r="D119" s="6">
        <v>0</v>
      </c>
      <c r="E119" s="6">
        <v>0</v>
      </c>
      <c r="F119" s="6">
        <f t="shared" si="13"/>
        <v>20000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f t="shared" si="14"/>
        <v>20000</v>
      </c>
    </row>
    <row r="120" spans="1:12" hidden="1" x14ac:dyDescent="0.2">
      <c r="A120" s="4" t="s">
        <v>37</v>
      </c>
      <c r="B120" s="5" t="s">
        <v>38</v>
      </c>
      <c r="C120" s="6">
        <v>36775</v>
      </c>
      <c r="D120" s="6">
        <v>0</v>
      </c>
      <c r="E120" s="6">
        <v>0</v>
      </c>
      <c r="F120" s="6">
        <f t="shared" si="13"/>
        <v>36775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f t="shared" si="14"/>
        <v>36775</v>
      </c>
    </row>
    <row r="121" spans="1:12" hidden="1" x14ac:dyDescent="0.2">
      <c r="A121" s="9" t="s">
        <v>111</v>
      </c>
      <c r="B121" s="10" t="s">
        <v>112</v>
      </c>
      <c r="C121" s="11">
        <f>SUM(C117:C120)</f>
        <v>91775</v>
      </c>
      <c r="D121" s="11">
        <f t="shared" ref="D121:L121" si="21">SUM(D117:D120)</f>
        <v>0</v>
      </c>
      <c r="E121" s="11">
        <f t="shared" si="21"/>
        <v>0</v>
      </c>
      <c r="F121" s="11">
        <f t="shared" si="21"/>
        <v>91775</v>
      </c>
      <c r="G121" s="11">
        <f t="shared" si="21"/>
        <v>0</v>
      </c>
      <c r="H121" s="11">
        <f t="shared" si="21"/>
        <v>0</v>
      </c>
      <c r="I121" s="11">
        <f t="shared" si="21"/>
        <v>0</v>
      </c>
      <c r="J121" s="11">
        <f t="shared" si="21"/>
        <v>0</v>
      </c>
      <c r="K121" s="11">
        <f t="shared" si="21"/>
        <v>0</v>
      </c>
      <c r="L121" s="11">
        <f t="shared" si="21"/>
        <v>91775</v>
      </c>
    </row>
    <row r="122" spans="1:12" hidden="1" x14ac:dyDescent="0.2">
      <c r="A122" s="4" t="s">
        <v>29</v>
      </c>
      <c r="B122" s="5" t="s">
        <v>30</v>
      </c>
      <c r="C122" s="6">
        <v>73424</v>
      </c>
      <c r="D122" s="6">
        <v>0</v>
      </c>
      <c r="E122" s="6">
        <v>0</v>
      </c>
      <c r="F122" s="6">
        <f t="shared" si="13"/>
        <v>73424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f t="shared" si="14"/>
        <v>73424</v>
      </c>
    </row>
    <row r="123" spans="1:12" hidden="1" x14ac:dyDescent="0.2">
      <c r="A123" s="9" t="s">
        <v>113</v>
      </c>
      <c r="B123" s="10" t="s">
        <v>114</v>
      </c>
      <c r="C123" s="11">
        <f>SUM(C122)</f>
        <v>73424</v>
      </c>
      <c r="D123" s="11">
        <f t="shared" ref="D123:L123" si="22">SUM(D122)</f>
        <v>0</v>
      </c>
      <c r="E123" s="11">
        <f t="shared" si="22"/>
        <v>0</v>
      </c>
      <c r="F123" s="11">
        <f t="shared" si="22"/>
        <v>73424</v>
      </c>
      <c r="G123" s="11">
        <f t="shared" si="22"/>
        <v>0</v>
      </c>
      <c r="H123" s="11">
        <f t="shared" si="22"/>
        <v>0</v>
      </c>
      <c r="I123" s="11">
        <f t="shared" si="22"/>
        <v>0</v>
      </c>
      <c r="J123" s="11">
        <f t="shared" si="22"/>
        <v>0</v>
      </c>
      <c r="K123" s="11">
        <f t="shared" si="22"/>
        <v>0</v>
      </c>
      <c r="L123" s="11">
        <f t="shared" si="22"/>
        <v>73424</v>
      </c>
    </row>
    <row r="124" spans="1:12" hidden="1" x14ac:dyDescent="0.2">
      <c r="A124" s="4" t="s">
        <v>115</v>
      </c>
      <c r="B124" s="5" t="s">
        <v>116</v>
      </c>
      <c r="C124" s="6">
        <v>20000</v>
      </c>
      <c r="D124" s="6">
        <v>0</v>
      </c>
      <c r="E124" s="6">
        <v>-17000</v>
      </c>
      <c r="F124" s="6">
        <f t="shared" si="13"/>
        <v>3000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f t="shared" si="14"/>
        <v>3000</v>
      </c>
    </row>
    <row r="125" spans="1:12" ht="25.5" hidden="1" x14ac:dyDescent="0.2">
      <c r="A125" s="4" t="s">
        <v>19</v>
      </c>
      <c r="B125" s="5" t="s">
        <v>20</v>
      </c>
      <c r="C125" s="6">
        <v>0</v>
      </c>
      <c r="D125" s="6">
        <v>17000</v>
      </c>
      <c r="E125" s="6">
        <v>0</v>
      </c>
      <c r="F125" s="6">
        <f t="shared" si="13"/>
        <v>17000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f t="shared" si="14"/>
        <v>17000</v>
      </c>
    </row>
    <row r="126" spans="1:12" hidden="1" x14ac:dyDescent="0.2">
      <c r="A126" s="4" t="s">
        <v>117</v>
      </c>
      <c r="B126" s="5" t="s">
        <v>118</v>
      </c>
      <c r="C126" s="6">
        <v>80000</v>
      </c>
      <c r="D126" s="6">
        <v>0</v>
      </c>
      <c r="E126" s="6">
        <v>0</v>
      </c>
      <c r="F126" s="6">
        <f t="shared" si="13"/>
        <v>80000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f t="shared" si="14"/>
        <v>80000</v>
      </c>
    </row>
    <row r="127" spans="1:12" hidden="1" x14ac:dyDescent="0.2">
      <c r="A127" s="9" t="s">
        <v>119</v>
      </c>
      <c r="B127" s="10" t="s">
        <v>120</v>
      </c>
      <c r="C127" s="11">
        <f>SUM(C124:C126)</f>
        <v>100000</v>
      </c>
      <c r="D127" s="11">
        <f t="shared" ref="D127:L127" si="23">SUM(D124:D126)</f>
        <v>17000</v>
      </c>
      <c r="E127" s="11">
        <f t="shared" si="23"/>
        <v>-17000</v>
      </c>
      <c r="F127" s="11">
        <f t="shared" si="23"/>
        <v>100000</v>
      </c>
      <c r="G127" s="11">
        <f t="shared" si="23"/>
        <v>0</v>
      </c>
      <c r="H127" s="11">
        <f t="shared" si="23"/>
        <v>0</v>
      </c>
      <c r="I127" s="11">
        <f t="shared" si="23"/>
        <v>0</v>
      </c>
      <c r="J127" s="11">
        <f t="shared" si="23"/>
        <v>0</v>
      </c>
      <c r="K127" s="11">
        <f t="shared" si="23"/>
        <v>0</v>
      </c>
      <c r="L127" s="11">
        <f t="shared" si="23"/>
        <v>100000</v>
      </c>
    </row>
    <row r="128" spans="1:12" hidden="1" x14ac:dyDescent="0.2">
      <c r="A128" s="4" t="s">
        <v>15</v>
      </c>
      <c r="B128" s="5" t="s">
        <v>16</v>
      </c>
      <c r="C128" s="6">
        <v>80000</v>
      </c>
      <c r="D128" s="6">
        <v>8293.32</v>
      </c>
      <c r="E128" s="6">
        <v>-8293.32</v>
      </c>
      <c r="F128" s="6">
        <f t="shared" si="13"/>
        <v>80000</v>
      </c>
      <c r="G128" s="7">
        <v>15853.34</v>
      </c>
      <c r="H128" s="7">
        <v>0</v>
      </c>
      <c r="I128" s="7">
        <v>0</v>
      </c>
      <c r="J128" s="7">
        <v>7926.67</v>
      </c>
      <c r="K128" s="7">
        <v>0</v>
      </c>
      <c r="L128" s="7">
        <f t="shared" si="14"/>
        <v>56219.990000000005</v>
      </c>
    </row>
    <row r="129" spans="1:12" hidden="1" x14ac:dyDescent="0.2">
      <c r="A129" s="4" t="s">
        <v>17</v>
      </c>
      <c r="B129" s="5" t="s">
        <v>18</v>
      </c>
      <c r="C129" s="6">
        <v>10000</v>
      </c>
      <c r="D129" s="6">
        <v>0</v>
      </c>
      <c r="E129" s="6">
        <v>0</v>
      </c>
      <c r="F129" s="6">
        <f t="shared" si="13"/>
        <v>10000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f t="shared" si="14"/>
        <v>10000</v>
      </c>
    </row>
    <row r="130" spans="1:12" ht="25.5" hidden="1" x14ac:dyDescent="0.2">
      <c r="A130" s="4" t="s">
        <v>19</v>
      </c>
      <c r="B130" s="5" t="s">
        <v>20</v>
      </c>
      <c r="C130" s="6">
        <v>11120</v>
      </c>
      <c r="D130" s="6">
        <v>0</v>
      </c>
      <c r="E130" s="6">
        <v>0</v>
      </c>
      <c r="F130" s="6">
        <f t="shared" si="13"/>
        <v>11120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f t="shared" si="14"/>
        <v>11120</v>
      </c>
    </row>
    <row r="131" spans="1:12" hidden="1" x14ac:dyDescent="0.2">
      <c r="A131" s="4" t="s">
        <v>33</v>
      </c>
      <c r="B131" s="5" t="s">
        <v>34</v>
      </c>
      <c r="C131" s="6">
        <v>12566</v>
      </c>
      <c r="D131" s="6">
        <v>0</v>
      </c>
      <c r="E131" s="6">
        <v>0</v>
      </c>
      <c r="F131" s="6">
        <f t="shared" si="13"/>
        <v>12566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f t="shared" si="14"/>
        <v>12566</v>
      </c>
    </row>
    <row r="132" spans="1:12" hidden="1" x14ac:dyDescent="0.2">
      <c r="A132" s="4" t="s">
        <v>37</v>
      </c>
      <c r="B132" s="5" t="s">
        <v>38</v>
      </c>
      <c r="C132" s="6">
        <v>20000</v>
      </c>
      <c r="D132" s="6">
        <v>0</v>
      </c>
      <c r="E132" s="6">
        <v>0</v>
      </c>
      <c r="F132" s="6">
        <f t="shared" si="13"/>
        <v>20000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f t="shared" si="14"/>
        <v>20000</v>
      </c>
    </row>
    <row r="133" spans="1:12" hidden="1" x14ac:dyDescent="0.2">
      <c r="A133" s="4" t="s">
        <v>41</v>
      </c>
      <c r="B133" s="5" t="s">
        <v>42</v>
      </c>
      <c r="C133" s="6">
        <v>0</v>
      </c>
      <c r="D133" s="6">
        <v>686</v>
      </c>
      <c r="E133" s="6">
        <v>0</v>
      </c>
      <c r="F133" s="6">
        <f t="shared" si="13"/>
        <v>686</v>
      </c>
      <c r="G133" s="7">
        <v>0</v>
      </c>
      <c r="H133" s="7">
        <v>686</v>
      </c>
      <c r="I133" s="7">
        <v>0</v>
      </c>
      <c r="J133" s="7">
        <v>0</v>
      </c>
      <c r="K133" s="7">
        <v>0</v>
      </c>
      <c r="L133" s="7">
        <f t="shared" si="14"/>
        <v>0</v>
      </c>
    </row>
    <row r="134" spans="1:12" ht="25.5" hidden="1" x14ac:dyDescent="0.2">
      <c r="A134" s="9" t="s">
        <v>121</v>
      </c>
      <c r="B134" s="10" t="s">
        <v>122</v>
      </c>
      <c r="C134" s="11">
        <f>SUM(C128:C133)</f>
        <v>133686</v>
      </c>
      <c r="D134" s="11">
        <f t="shared" ref="D134:L134" si="24">SUM(D128:D133)</f>
        <v>8979.32</v>
      </c>
      <c r="E134" s="11">
        <f t="shared" si="24"/>
        <v>-8293.32</v>
      </c>
      <c r="F134" s="11">
        <f t="shared" si="24"/>
        <v>134372</v>
      </c>
      <c r="G134" s="11">
        <f t="shared" si="24"/>
        <v>15853.34</v>
      </c>
      <c r="H134" s="11">
        <f t="shared" si="24"/>
        <v>686</v>
      </c>
      <c r="I134" s="11">
        <f t="shared" si="24"/>
        <v>0</v>
      </c>
      <c r="J134" s="11">
        <f t="shared" si="24"/>
        <v>7926.67</v>
      </c>
      <c r="K134" s="11">
        <f t="shared" si="24"/>
        <v>0</v>
      </c>
      <c r="L134" s="11">
        <f t="shared" si="24"/>
        <v>109905.99</v>
      </c>
    </row>
    <row r="135" spans="1:12" ht="25.5" hidden="1" x14ac:dyDescent="0.2">
      <c r="A135" s="4" t="s">
        <v>11</v>
      </c>
      <c r="B135" s="5" t="s">
        <v>12</v>
      </c>
      <c r="C135" s="6">
        <v>15000</v>
      </c>
      <c r="D135" s="6">
        <v>0</v>
      </c>
      <c r="E135" s="6">
        <v>0</v>
      </c>
      <c r="F135" s="6">
        <f t="shared" ref="F135:F196" si="25">C135+D135+E135</f>
        <v>15000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f t="shared" ref="L135:L196" si="26">F135-G135-H135-I135-J135-K135</f>
        <v>15000</v>
      </c>
    </row>
    <row r="136" spans="1:12" hidden="1" x14ac:dyDescent="0.2">
      <c r="A136" s="4" t="s">
        <v>13</v>
      </c>
      <c r="B136" s="5" t="s">
        <v>14</v>
      </c>
      <c r="C136" s="6">
        <v>47013</v>
      </c>
      <c r="D136" s="6">
        <v>0</v>
      </c>
      <c r="E136" s="6">
        <v>0</v>
      </c>
      <c r="F136" s="6">
        <f t="shared" si="25"/>
        <v>47013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f t="shared" si="26"/>
        <v>47013</v>
      </c>
    </row>
    <row r="137" spans="1:12" hidden="1" x14ac:dyDescent="0.2">
      <c r="A137" s="4" t="s">
        <v>29</v>
      </c>
      <c r="B137" s="5" t="s">
        <v>30</v>
      </c>
      <c r="C137" s="6">
        <v>70562</v>
      </c>
      <c r="D137" s="6">
        <v>5000</v>
      </c>
      <c r="E137" s="6">
        <v>0</v>
      </c>
      <c r="F137" s="6">
        <f t="shared" si="25"/>
        <v>75562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f t="shared" si="26"/>
        <v>75562</v>
      </c>
    </row>
    <row r="138" spans="1:12" hidden="1" x14ac:dyDescent="0.2">
      <c r="A138" s="9" t="s">
        <v>123</v>
      </c>
      <c r="B138" s="10" t="s">
        <v>124</v>
      </c>
      <c r="C138" s="11">
        <f>SUM(C135:C137)</f>
        <v>132575</v>
      </c>
      <c r="D138" s="11">
        <f t="shared" ref="D138:L138" si="27">SUM(D135:D137)</f>
        <v>5000</v>
      </c>
      <c r="E138" s="11">
        <f t="shared" si="27"/>
        <v>0</v>
      </c>
      <c r="F138" s="11">
        <f t="shared" si="27"/>
        <v>137575</v>
      </c>
      <c r="G138" s="11">
        <f t="shared" si="27"/>
        <v>0</v>
      </c>
      <c r="H138" s="11">
        <f t="shared" si="27"/>
        <v>0</v>
      </c>
      <c r="I138" s="11">
        <f t="shared" si="27"/>
        <v>0</v>
      </c>
      <c r="J138" s="11">
        <f t="shared" si="27"/>
        <v>0</v>
      </c>
      <c r="K138" s="11">
        <f t="shared" si="27"/>
        <v>0</v>
      </c>
      <c r="L138" s="11">
        <f t="shared" si="27"/>
        <v>137575</v>
      </c>
    </row>
    <row r="139" spans="1:12" hidden="1" x14ac:dyDescent="0.2">
      <c r="A139" s="4" t="s">
        <v>15</v>
      </c>
      <c r="B139" s="5" t="s">
        <v>16</v>
      </c>
      <c r="C139" s="6">
        <v>48000</v>
      </c>
      <c r="D139" s="6">
        <v>0</v>
      </c>
      <c r="E139" s="6">
        <v>0</v>
      </c>
      <c r="F139" s="6">
        <f t="shared" si="25"/>
        <v>48000</v>
      </c>
      <c r="G139" s="7">
        <v>0</v>
      </c>
      <c r="H139" s="7">
        <v>0</v>
      </c>
      <c r="I139" s="7">
        <v>0</v>
      </c>
      <c r="J139" s="7">
        <v>11686.76</v>
      </c>
      <c r="K139" s="7">
        <v>0</v>
      </c>
      <c r="L139" s="7">
        <f t="shared" si="26"/>
        <v>36313.24</v>
      </c>
    </row>
    <row r="140" spans="1:12" hidden="1" x14ac:dyDescent="0.2">
      <c r="A140" s="4" t="s">
        <v>17</v>
      </c>
      <c r="B140" s="5" t="s">
        <v>18</v>
      </c>
      <c r="C140" s="6">
        <v>25000</v>
      </c>
      <c r="D140" s="6">
        <v>0</v>
      </c>
      <c r="E140" s="6">
        <v>0</v>
      </c>
      <c r="F140" s="6">
        <f t="shared" si="25"/>
        <v>25000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f t="shared" si="26"/>
        <v>25000</v>
      </c>
    </row>
    <row r="141" spans="1:12" hidden="1" x14ac:dyDescent="0.2">
      <c r="A141" s="4" t="s">
        <v>45</v>
      </c>
      <c r="B141" s="5" t="s">
        <v>46</v>
      </c>
      <c r="C141" s="6">
        <v>10229</v>
      </c>
      <c r="D141" s="6">
        <v>0</v>
      </c>
      <c r="E141" s="6">
        <v>0</v>
      </c>
      <c r="F141" s="6">
        <f t="shared" si="25"/>
        <v>10229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f t="shared" si="26"/>
        <v>10229</v>
      </c>
    </row>
    <row r="142" spans="1:12" ht="25.5" hidden="1" x14ac:dyDescent="0.2">
      <c r="A142" s="4" t="s">
        <v>125</v>
      </c>
      <c r="B142" s="5" t="s">
        <v>126</v>
      </c>
      <c r="C142" s="6">
        <v>10488</v>
      </c>
      <c r="D142" s="6">
        <v>0</v>
      </c>
      <c r="E142" s="6">
        <v>0</v>
      </c>
      <c r="F142" s="6">
        <f t="shared" si="25"/>
        <v>10488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f t="shared" si="26"/>
        <v>10488</v>
      </c>
    </row>
    <row r="143" spans="1:12" hidden="1" x14ac:dyDescent="0.2">
      <c r="A143" s="4" t="s">
        <v>37</v>
      </c>
      <c r="B143" s="5" t="s">
        <v>38</v>
      </c>
      <c r="C143" s="6">
        <v>30000</v>
      </c>
      <c r="D143" s="6">
        <v>0</v>
      </c>
      <c r="E143" s="6">
        <v>0</v>
      </c>
      <c r="F143" s="6">
        <f t="shared" si="25"/>
        <v>30000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f t="shared" si="26"/>
        <v>30000</v>
      </c>
    </row>
    <row r="144" spans="1:12" hidden="1" x14ac:dyDescent="0.2">
      <c r="A144" s="4" t="s">
        <v>39</v>
      </c>
      <c r="B144" s="5" t="s">
        <v>40</v>
      </c>
      <c r="C144" s="6">
        <v>22570</v>
      </c>
      <c r="D144" s="6">
        <v>0</v>
      </c>
      <c r="E144" s="6">
        <v>0</v>
      </c>
      <c r="F144" s="6">
        <f t="shared" si="25"/>
        <v>22570</v>
      </c>
      <c r="G144" s="7">
        <v>0</v>
      </c>
      <c r="H144" s="7">
        <v>600</v>
      </c>
      <c r="I144" s="7">
        <v>0</v>
      </c>
      <c r="J144" s="7">
        <v>0</v>
      </c>
      <c r="K144" s="7">
        <v>0</v>
      </c>
      <c r="L144" s="7">
        <f t="shared" si="26"/>
        <v>21970</v>
      </c>
    </row>
    <row r="145" spans="1:12" hidden="1" x14ac:dyDescent="0.2">
      <c r="A145" s="4" t="s">
        <v>93</v>
      </c>
      <c r="B145" s="5" t="s">
        <v>94</v>
      </c>
      <c r="C145" s="6">
        <v>15000</v>
      </c>
      <c r="D145" s="6">
        <v>0</v>
      </c>
      <c r="E145" s="6">
        <v>0</v>
      </c>
      <c r="F145" s="6">
        <f t="shared" si="25"/>
        <v>15000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f t="shared" si="26"/>
        <v>15000</v>
      </c>
    </row>
    <row r="146" spans="1:12" hidden="1" x14ac:dyDescent="0.2">
      <c r="A146" s="9" t="s">
        <v>127</v>
      </c>
      <c r="B146" s="10" t="s">
        <v>128</v>
      </c>
      <c r="C146" s="11">
        <f>SUM(C139:C145)</f>
        <v>161287</v>
      </c>
      <c r="D146" s="11">
        <f t="shared" ref="D146:L146" si="28">SUM(D139:D145)</f>
        <v>0</v>
      </c>
      <c r="E146" s="11">
        <f t="shared" si="28"/>
        <v>0</v>
      </c>
      <c r="F146" s="11">
        <f t="shared" si="28"/>
        <v>161287</v>
      </c>
      <c r="G146" s="11">
        <f t="shared" si="28"/>
        <v>0</v>
      </c>
      <c r="H146" s="11">
        <f t="shared" si="28"/>
        <v>600</v>
      </c>
      <c r="I146" s="11">
        <f t="shared" si="28"/>
        <v>0</v>
      </c>
      <c r="J146" s="11">
        <f t="shared" si="28"/>
        <v>11686.76</v>
      </c>
      <c r="K146" s="11">
        <f t="shared" si="28"/>
        <v>0</v>
      </c>
      <c r="L146" s="11">
        <f t="shared" si="28"/>
        <v>149000.24</v>
      </c>
    </row>
    <row r="147" spans="1:12" hidden="1" x14ac:dyDescent="0.2">
      <c r="A147" s="4" t="s">
        <v>129</v>
      </c>
      <c r="B147" s="5" t="s">
        <v>130</v>
      </c>
      <c r="C147" s="6">
        <v>15000</v>
      </c>
      <c r="D147" s="6">
        <v>0</v>
      </c>
      <c r="E147" s="6">
        <v>0</v>
      </c>
      <c r="F147" s="6">
        <f t="shared" si="25"/>
        <v>15000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f t="shared" si="26"/>
        <v>15000</v>
      </c>
    </row>
    <row r="148" spans="1:12" ht="25.5" hidden="1" x14ac:dyDescent="0.2">
      <c r="A148" s="4" t="s">
        <v>131</v>
      </c>
      <c r="B148" s="5" t="s">
        <v>132</v>
      </c>
      <c r="C148" s="6">
        <v>10254</v>
      </c>
      <c r="D148" s="6">
        <v>0</v>
      </c>
      <c r="E148" s="6">
        <v>0</v>
      </c>
      <c r="F148" s="6">
        <f t="shared" si="25"/>
        <v>10254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f t="shared" si="26"/>
        <v>10254</v>
      </c>
    </row>
    <row r="149" spans="1:12" hidden="1" x14ac:dyDescent="0.2">
      <c r="A149" s="4" t="s">
        <v>83</v>
      </c>
      <c r="B149" s="5" t="s">
        <v>84</v>
      </c>
      <c r="C149" s="6">
        <v>101000</v>
      </c>
      <c r="D149" s="6">
        <v>0</v>
      </c>
      <c r="E149" s="6">
        <v>0</v>
      </c>
      <c r="F149" s="6">
        <f t="shared" si="25"/>
        <v>101000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f t="shared" si="26"/>
        <v>101000</v>
      </c>
    </row>
    <row r="150" spans="1:12" hidden="1" x14ac:dyDescent="0.2">
      <c r="A150" s="4" t="s">
        <v>15</v>
      </c>
      <c r="B150" s="5" t="s">
        <v>16</v>
      </c>
      <c r="C150" s="6">
        <v>90000</v>
      </c>
      <c r="D150" s="6">
        <v>33638.28</v>
      </c>
      <c r="E150" s="6">
        <v>-33638.28</v>
      </c>
      <c r="F150" s="6">
        <f t="shared" si="25"/>
        <v>90000</v>
      </c>
      <c r="G150" s="7">
        <v>18089.080000000002</v>
      </c>
      <c r="H150" s="7">
        <v>0</v>
      </c>
      <c r="I150" s="7">
        <v>0</v>
      </c>
      <c r="J150" s="7">
        <v>0</v>
      </c>
      <c r="K150" s="7">
        <v>0</v>
      </c>
      <c r="L150" s="7">
        <f t="shared" si="26"/>
        <v>71910.92</v>
      </c>
    </row>
    <row r="151" spans="1:12" hidden="1" x14ac:dyDescent="0.2">
      <c r="A151" s="4" t="s">
        <v>37</v>
      </c>
      <c r="B151" s="5" t="s">
        <v>38</v>
      </c>
      <c r="C151" s="6">
        <v>15000</v>
      </c>
      <c r="D151" s="6">
        <v>0</v>
      </c>
      <c r="E151" s="6">
        <v>0</v>
      </c>
      <c r="F151" s="6">
        <f t="shared" si="25"/>
        <v>15000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f t="shared" si="26"/>
        <v>15000</v>
      </c>
    </row>
    <row r="152" spans="1:12" hidden="1" x14ac:dyDescent="0.2">
      <c r="A152" s="4" t="s">
        <v>73</v>
      </c>
      <c r="B152" s="5" t="s">
        <v>74</v>
      </c>
      <c r="C152" s="6">
        <v>5220</v>
      </c>
      <c r="D152" s="6">
        <v>0</v>
      </c>
      <c r="E152" s="6">
        <v>0</v>
      </c>
      <c r="F152" s="6">
        <f t="shared" si="25"/>
        <v>5220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f t="shared" si="26"/>
        <v>5220</v>
      </c>
    </row>
    <row r="153" spans="1:12" hidden="1" x14ac:dyDescent="0.2">
      <c r="A153" s="4" t="s">
        <v>39</v>
      </c>
      <c r="B153" s="5" t="s">
        <v>40</v>
      </c>
      <c r="C153" s="6">
        <v>10000</v>
      </c>
      <c r="D153" s="6">
        <v>0</v>
      </c>
      <c r="E153" s="6">
        <v>0</v>
      </c>
      <c r="F153" s="6">
        <f t="shared" si="25"/>
        <v>10000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f t="shared" si="26"/>
        <v>10000</v>
      </c>
    </row>
    <row r="154" spans="1:12" hidden="1" x14ac:dyDescent="0.2">
      <c r="A154" s="4" t="s">
        <v>93</v>
      </c>
      <c r="B154" s="5" t="s">
        <v>94</v>
      </c>
      <c r="C154" s="6">
        <v>15000</v>
      </c>
      <c r="D154" s="6">
        <v>0</v>
      </c>
      <c r="E154" s="6">
        <v>0</v>
      </c>
      <c r="F154" s="6">
        <f t="shared" si="25"/>
        <v>15000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f t="shared" si="26"/>
        <v>15000</v>
      </c>
    </row>
    <row r="155" spans="1:12" hidden="1" x14ac:dyDescent="0.2">
      <c r="A155" s="9" t="s">
        <v>133</v>
      </c>
      <c r="B155" s="10" t="s">
        <v>134</v>
      </c>
      <c r="C155" s="11">
        <f>SUM(C147:C154)</f>
        <v>261474</v>
      </c>
      <c r="D155" s="11">
        <f t="shared" ref="D155:L155" si="29">SUM(D147:D154)</f>
        <v>33638.28</v>
      </c>
      <c r="E155" s="11">
        <f t="shared" si="29"/>
        <v>-33638.28</v>
      </c>
      <c r="F155" s="11">
        <f t="shared" si="29"/>
        <v>261474</v>
      </c>
      <c r="G155" s="11">
        <f t="shared" si="29"/>
        <v>18089.080000000002</v>
      </c>
      <c r="H155" s="11">
        <f t="shared" si="29"/>
        <v>0</v>
      </c>
      <c r="I155" s="11">
        <f t="shared" si="29"/>
        <v>0</v>
      </c>
      <c r="J155" s="11">
        <f t="shared" si="29"/>
        <v>0</v>
      </c>
      <c r="K155" s="11">
        <f t="shared" si="29"/>
        <v>0</v>
      </c>
      <c r="L155" s="11">
        <f t="shared" si="29"/>
        <v>243384.91999999998</v>
      </c>
    </row>
    <row r="156" spans="1:12" ht="25.5" hidden="1" x14ac:dyDescent="0.2">
      <c r="A156" s="4" t="s">
        <v>35</v>
      </c>
      <c r="B156" s="5" t="s">
        <v>36</v>
      </c>
      <c r="C156" s="6">
        <v>0</v>
      </c>
      <c r="D156" s="6">
        <v>1670.4</v>
      </c>
      <c r="E156" s="6">
        <v>0</v>
      </c>
      <c r="F156" s="6">
        <f t="shared" si="25"/>
        <v>1670.4</v>
      </c>
      <c r="G156" s="7">
        <v>0</v>
      </c>
      <c r="H156" s="7">
        <v>1670.4</v>
      </c>
      <c r="I156" s="7">
        <v>0</v>
      </c>
      <c r="J156" s="7">
        <v>0</v>
      </c>
      <c r="K156" s="7">
        <v>0</v>
      </c>
      <c r="L156" s="7">
        <f t="shared" si="26"/>
        <v>0</v>
      </c>
    </row>
    <row r="157" spans="1:12" hidden="1" x14ac:dyDescent="0.2">
      <c r="A157" s="4" t="s">
        <v>41</v>
      </c>
      <c r="B157" s="5" t="s">
        <v>42</v>
      </c>
      <c r="C157" s="6">
        <v>0</v>
      </c>
      <c r="D157" s="6">
        <v>1372</v>
      </c>
      <c r="E157" s="6">
        <v>0</v>
      </c>
      <c r="F157" s="6">
        <f t="shared" si="25"/>
        <v>1372</v>
      </c>
      <c r="G157" s="7">
        <v>0</v>
      </c>
      <c r="H157" s="7">
        <v>1372</v>
      </c>
      <c r="I157" s="7">
        <v>0</v>
      </c>
      <c r="J157" s="7">
        <v>0</v>
      </c>
      <c r="K157" s="7">
        <v>0</v>
      </c>
      <c r="L157" s="7">
        <f t="shared" si="26"/>
        <v>0</v>
      </c>
    </row>
    <row r="158" spans="1:12" ht="25.5" hidden="1" x14ac:dyDescent="0.2">
      <c r="A158" s="9" t="s">
        <v>135</v>
      </c>
      <c r="B158" s="10" t="s">
        <v>136</v>
      </c>
      <c r="C158" s="11">
        <f>SUM(C156:C157)</f>
        <v>0</v>
      </c>
      <c r="D158" s="11">
        <f t="shared" ref="D158:L158" si="30">SUM(D156:D157)</f>
        <v>3042.4</v>
      </c>
      <c r="E158" s="11">
        <f t="shared" si="30"/>
        <v>0</v>
      </c>
      <c r="F158" s="11">
        <f t="shared" si="30"/>
        <v>3042.4</v>
      </c>
      <c r="G158" s="11">
        <f t="shared" si="30"/>
        <v>0</v>
      </c>
      <c r="H158" s="11">
        <f t="shared" si="30"/>
        <v>3042.4</v>
      </c>
      <c r="I158" s="11">
        <f t="shared" si="30"/>
        <v>0</v>
      </c>
      <c r="J158" s="11">
        <f t="shared" si="30"/>
        <v>0</v>
      </c>
      <c r="K158" s="11">
        <f t="shared" si="30"/>
        <v>0</v>
      </c>
      <c r="L158" s="11">
        <f t="shared" si="30"/>
        <v>0</v>
      </c>
    </row>
    <row r="159" spans="1:12" hidden="1" x14ac:dyDescent="0.2">
      <c r="A159" s="4" t="s">
        <v>83</v>
      </c>
      <c r="B159" s="5" t="s">
        <v>84</v>
      </c>
      <c r="C159" s="6">
        <v>200000</v>
      </c>
      <c r="D159" s="6">
        <v>0</v>
      </c>
      <c r="E159" s="6">
        <v>0</v>
      </c>
      <c r="F159" s="6">
        <f t="shared" si="25"/>
        <v>200000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f t="shared" si="26"/>
        <v>200000</v>
      </c>
    </row>
    <row r="160" spans="1:12" hidden="1" x14ac:dyDescent="0.2">
      <c r="A160" s="4" t="s">
        <v>87</v>
      </c>
      <c r="B160" s="5" t="s">
        <v>88</v>
      </c>
      <c r="C160" s="6">
        <v>30000</v>
      </c>
      <c r="D160" s="6">
        <v>0</v>
      </c>
      <c r="E160" s="6">
        <v>-28687.64</v>
      </c>
      <c r="F160" s="6">
        <f t="shared" si="25"/>
        <v>1312.3600000000006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f t="shared" si="26"/>
        <v>1312.3600000000006</v>
      </c>
    </row>
    <row r="161" spans="1:12" hidden="1" x14ac:dyDescent="0.2">
      <c r="A161" s="4" t="s">
        <v>15</v>
      </c>
      <c r="B161" s="5" t="s">
        <v>16</v>
      </c>
      <c r="C161" s="6">
        <v>48600</v>
      </c>
      <c r="D161" s="6">
        <v>81549.91</v>
      </c>
      <c r="E161" s="6">
        <v>-81549.91</v>
      </c>
      <c r="F161" s="6">
        <f t="shared" si="25"/>
        <v>48600</v>
      </c>
      <c r="G161" s="7">
        <v>10467.27</v>
      </c>
      <c r="H161" s="7">
        <v>0</v>
      </c>
      <c r="I161" s="7">
        <v>0</v>
      </c>
      <c r="J161" s="7">
        <v>5182.82</v>
      </c>
      <c r="K161" s="7">
        <v>0</v>
      </c>
      <c r="L161" s="7">
        <f t="shared" si="26"/>
        <v>32949.909999999996</v>
      </c>
    </row>
    <row r="162" spans="1:12" hidden="1" x14ac:dyDescent="0.2">
      <c r="A162" s="4" t="s">
        <v>137</v>
      </c>
      <c r="B162" s="5" t="s">
        <v>138</v>
      </c>
      <c r="C162" s="6">
        <v>0</v>
      </c>
      <c r="D162" s="6">
        <v>8000</v>
      </c>
      <c r="E162" s="6">
        <v>-2320</v>
      </c>
      <c r="F162" s="6">
        <f t="shared" si="25"/>
        <v>5680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f t="shared" si="26"/>
        <v>5680</v>
      </c>
    </row>
    <row r="163" spans="1:12" hidden="1" x14ac:dyDescent="0.2">
      <c r="A163" s="4" t="s">
        <v>89</v>
      </c>
      <c r="B163" s="5" t="s">
        <v>90</v>
      </c>
      <c r="C163" s="6">
        <v>2819</v>
      </c>
      <c r="D163" s="6">
        <v>0</v>
      </c>
      <c r="E163" s="6">
        <v>0</v>
      </c>
      <c r="F163" s="6">
        <f t="shared" si="25"/>
        <v>2819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f t="shared" si="26"/>
        <v>2819</v>
      </c>
    </row>
    <row r="164" spans="1:12" hidden="1" x14ac:dyDescent="0.2">
      <c r="A164" s="4" t="s">
        <v>33</v>
      </c>
      <c r="B164" s="5" t="s">
        <v>34</v>
      </c>
      <c r="C164" s="6">
        <v>40421</v>
      </c>
      <c r="D164" s="6">
        <v>0</v>
      </c>
      <c r="E164" s="6">
        <v>0</v>
      </c>
      <c r="F164" s="6">
        <f t="shared" si="25"/>
        <v>40421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f t="shared" si="26"/>
        <v>40421</v>
      </c>
    </row>
    <row r="165" spans="1:12" hidden="1" x14ac:dyDescent="0.2">
      <c r="A165" s="4" t="s">
        <v>37</v>
      </c>
      <c r="B165" s="5" t="s">
        <v>38</v>
      </c>
      <c r="C165" s="6">
        <v>25160</v>
      </c>
      <c r="D165" s="6">
        <v>0</v>
      </c>
      <c r="E165" s="6">
        <v>0</v>
      </c>
      <c r="F165" s="6">
        <f t="shared" si="25"/>
        <v>25160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f t="shared" si="26"/>
        <v>25160</v>
      </c>
    </row>
    <row r="166" spans="1:12" hidden="1" x14ac:dyDescent="0.2">
      <c r="A166" s="4" t="s">
        <v>39</v>
      </c>
      <c r="B166" s="5" t="s">
        <v>40</v>
      </c>
      <c r="C166" s="6">
        <v>49800</v>
      </c>
      <c r="D166" s="6">
        <v>0</v>
      </c>
      <c r="E166" s="6">
        <v>-8000</v>
      </c>
      <c r="F166" s="6">
        <f t="shared" si="25"/>
        <v>41800</v>
      </c>
      <c r="G166" s="7">
        <v>0</v>
      </c>
      <c r="H166" s="7">
        <v>2700</v>
      </c>
      <c r="I166" s="7">
        <v>0</v>
      </c>
      <c r="J166" s="7">
        <v>0</v>
      </c>
      <c r="K166" s="7">
        <v>0</v>
      </c>
      <c r="L166" s="7">
        <f t="shared" si="26"/>
        <v>39100</v>
      </c>
    </row>
    <row r="167" spans="1:12" ht="25.5" hidden="1" x14ac:dyDescent="0.2">
      <c r="A167" s="9" t="s">
        <v>139</v>
      </c>
      <c r="B167" s="10" t="s">
        <v>140</v>
      </c>
      <c r="C167" s="11">
        <f>SUM(C159:C166)</f>
        <v>396800</v>
      </c>
      <c r="D167" s="11">
        <f t="shared" ref="D167:L167" si="31">SUM(D159:D166)</f>
        <v>89549.91</v>
      </c>
      <c r="E167" s="11">
        <f t="shared" si="31"/>
        <v>-120557.55</v>
      </c>
      <c r="F167" s="11">
        <f t="shared" si="31"/>
        <v>365792.36</v>
      </c>
      <c r="G167" s="11">
        <f t="shared" si="31"/>
        <v>10467.27</v>
      </c>
      <c r="H167" s="11">
        <f t="shared" si="31"/>
        <v>2700</v>
      </c>
      <c r="I167" s="11">
        <f t="shared" si="31"/>
        <v>0</v>
      </c>
      <c r="J167" s="11">
        <f t="shared" si="31"/>
        <v>5182.82</v>
      </c>
      <c r="K167" s="11">
        <f t="shared" si="31"/>
        <v>0</v>
      </c>
      <c r="L167" s="11">
        <f t="shared" si="31"/>
        <v>347442.27</v>
      </c>
    </row>
    <row r="168" spans="1:12" ht="25.5" hidden="1" x14ac:dyDescent="0.2">
      <c r="A168" s="4" t="s">
        <v>11</v>
      </c>
      <c r="B168" s="5" t="s">
        <v>12</v>
      </c>
      <c r="C168" s="6">
        <v>10000</v>
      </c>
      <c r="D168" s="6">
        <v>0</v>
      </c>
      <c r="E168" s="6">
        <v>-5000</v>
      </c>
      <c r="F168" s="6">
        <f t="shared" si="25"/>
        <v>5000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f t="shared" si="26"/>
        <v>5000</v>
      </c>
    </row>
    <row r="169" spans="1:12" hidden="1" x14ac:dyDescent="0.2">
      <c r="A169" s="4" t="s">
        <v>87</v>
      </c>
      <c r="B169" s="5" t="s">
        <v>88</v>
      </c>
      <c r="C169" s="6">
        <v>0</v>
      </c>
      <c r="D169" s="6">
        <v>5000</v>
      </c>
      <c r="E169" s="6">
        <v>0</v>
      </c>
      <c r="F169" s="6">
        <f t="shared" si="25"/>
        <v>5000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f t="shared" si="26"/>
        <v>5000</v>
      </c>
    </row>
    <row r="170" spans="1:12" ht="25.5" hidden="1" x14ac:dyDescent="0.2">
      <c r="A170" s="4" t="s">
        <v>61</v>
      </c>
      <c r="B170" s="5" t="s">
        <v>62</v>
      </c>
      <c r="C170" s="6">
        <v>25000</v>
      </c>
      <c r="D170" s="6">
        <v>0</v>
      </c>
      <c r="E170" s="6">
        <v>0</v>
      </c>
      <c r="F170" s="6">
        <f t="shared" si="25"/>
        <v>25000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f t="shared" si="26"/>
        <v>25000</v>
      </c>
    </row>
    <row r="171" spans="1:12" hidden="1" x14ac:dyDescent="0.2">
      <c r="A171" s="4" t="s">
        <v>29</v>
      </c>
      <c r="B171" s="5" t="s">
        <v>30</v>
      </c>
      <c r="C171" s="6">
        <v>16000</v>
      </c>
      <c r="D171" s="6">
        <v>0</v>
      </c>
      <c r="E171" s="6">
        <v>0</v>
      </c>
      <c r="F171" s="6">
        <f t="shared" si="25"/>
        <v>16000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f t="shared" si="26"/>
        <v>16000</v>
      </c>
    </row>
    <row r="172" spans="1:12" hidden="1" x14ac:dyDescent="0.2">
      <c r="A172" s="4" t="s">
        <v>37</v>
      </c>
      <c r="B172" s="5" t="s">
        <v>38</v>
      </c>
      <c r="C172" s="6">
        <v>30000</v>
      </c>
      <c r="D172" s="6">
        <v>0</v>
      </c>
      <c r="E172" s="6">
        <v>0</v>
      </c>
      <c r="F172" s="6">
        <f t="shared" si="25"/>
        <v>30000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f t="shared" si="26"/>
        <v>30000</v>
      </c>
    </row>
    <row r="173" spans="1:12" ht="25.5" hidden="1" x14ac:dyDescent="0.2">
      <c r="A173" s="9" t="s">
        <v>141</v>
      </c>
      <c r="B173" s="10" t="s">
        <v>142</v>
      </c>
      <c r="C173" s="11">
        <f>SUM(C168:C172)</f>
        <v>81000</v>
      </c>
      <c r="D173" s="11">
        <f t="shared" ref="D173:L173" si="32">SUM(D168:D172)</f>
        <v>5000</v>
      </c>
      <c r="E173" s="11">
        <f t="shared" si="32"/>
        <v>-5000</v>
      </c>
      <c r="F173" s="11">
        <f t="shared" si="32"/>
        <v>81000</v>
      </c>
      <c r="G173" s="11">
        <f t="shared" si="32"/>
        <v>0</v>
      </c>
      <c r="H173" s="11">
        <f t="shared" si="32"/>
        <v>0</v>
      </c>
      <c r="I173" s="11">
        <f t="shared" si="32"/>
        <v>0</v>
      </c>
      <c r="J173" s="11">
        <f t="shared" si="32"/>
        <v>0</v>
      </c>
      <c r="K173" s="11">
        <f t="shared" si="32"/>
        <v>0</v>
      </c>
      <c r="L173" s="11">
        <f t="shared" si="32"/>
        <v>81000</v>
      </c>
    </row>
    <row r="174" spans="1:12" hidden="1" x14ac:dyDescent="0.2">
      <c r="A174" s="4" t="s">
        <v>143</v>
      </c>
      <c r="B174" s="5" t="s">
        <v>144</v>
      </c>
      <c r="C174" s="6">
        <v>81040</v>
      </c>
      <c r="D174" s="6">
        <v>0</v>
      </c>
      <c r="E174" s="6">
        <v>0</v>
      </c>
      <c r="F174" s="6">
        <f t="shared" si="25"/>
        <v>81040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f t="shared" si="26"/>
        <v>81040</v>
      </c>
    </row>
    <row r="175" spans="1:12" ht="25.5" hidden="1" x14ac:dyDescent="0.2">
      <c r="A175" s="4" t="s">
        <v>131</v>
      </c>
      <c r="B175" s="5" t="s">
        <v>132</v>
      </c>
      <c r="C175" s="6">
        <v>121560</v>
      </c>
      <c r="D175" s="6">
        <v>0</v>
      </c>
      <c r="E175" s="6">
        <v>0</v>
      </c>
      <c r="F175" s="6">
        <f t="shared" si="25"/>
        <v>121560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f t="shared" si="26"/>
        <v>121560</v>
      </c>
    </row>
    <row r="176" spans="1:12" hidden="1" x14ac:dyDescent="0.2">
      <c r="A176" s="4" t="s">
        <v>83</v>
      </c>
      <c r="B176" s="5" t="s">
        <v>84</v>
      </c>
      <c r="C176" s="6">
        <v>243120</v>
      </c>
      <c r="D176" s="6">
        <v>0</v>
      </c>
      <c r="E176" s="6">
        <v>0</v>
      </c>
      <c r="F176" s="6">
        <f t="shared" si="25"/>
        <v>243120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f t="shared" si="26"/>
        <v>243120</v>
      </c>
    </row>
    <row r="177" spans="1:12" hidden="1" x14ac:dyDescent="0.2">
      <c r="A177" s="4" t="s">
        <v>87</v>
      </c>
      <c r="B177" s="5" t="s">
        <v>88</v>
      </c>
      <c r="C177" s="6">
        <v>1800000</v>
      </c>
      <c r="D177" s="6">
        <v>627620.4</v>
      </c>
      <c r="E177" s="6">
        <v>-627620.4</v>
      </c>
      <c r="F177" s="6">
        <f t="shared" si="25"/>
        <v>1800000</v>
      </c>
      <c r="G177" s="7">
        <v>405000</v>
      </c>
      <c r="H177" s="7">
        <v>402380.79999999999</v>
      </c>
      <c r="I177" s="7">
        <v>0</v>
      </c>
      <c r="J177" s="7">
        <v>0</v>
      </c>
      <c r="K177" s="7">
        <v>0</v>
      </c>
      <c r="L177" s="7">
        <f t="shared" si="26"/>
        <v>992619.2</v>
      </c>
    </row>
    <row r="178" spans="1:12" hidden="1" x14ac:dyDescent="0.2">
      <c r="A178" s="4" t="s">
        <v>15</v>
      </c>
      <c r="B178" s="5" t="s">
        <v>16</v>
      </c>
      <c r="C178" s="6">
        <v>741507</v>
      </c>
      <c r="D178" s="6">
        <v>354190.16000000003</v>
      </c>
      <c r="E178" s="6">
        <v>-376965.89</v>
      </c>
      <c r="F178" s="6">
        <f t="shared" si="25"/>
        <v>718731.27000000014</v>
      </c>
      <c r="G178" s="7">
        <v>182719.95</v>
      </c>
      <c r="H178" s="7">
        <v>0</v>
      </c>
      <c r="I178" s="7">
        <v>0</v>
      </c>
      <c r="J178" s="7">
        <v>123473.16</v>
      </c>
      <c r="K178" s="7">
        <v>0</v>
      </c>
      <c r="L178" s="7">
        <f t="shared" si="26"/>
        <v>412538.16000000003</v>
      </c>
    </row>
    <row r="179" spans="1:12" hidden="1" x14ac:dyDescent="0.2">
      <c r="A179" s="4" t="s">
        <v>79</v>
      </c>
      <c r="B179" s="5" t="s">
        <v>80</v>
      </c>
      <c r="C179" s="6">
        <v>0</v>
      </c>
      <c r="D179" s="6">
        <v>3156.94</v>
      </c>
      <c r="E179" s="6">
        <v>0</v>
      </c>
      <c r="F179" s="6">
        <f t="shared" si="25"/>
        <v>3156.94</v>
      </c>
      <c r="G179" s="7">
        <v>0</v>
      </c>
      <c r="H179" s="7">
        <v>1582.24</v>
      </c>
      <c r="I179" s="7">
        <v>0</v>
      </c>
      <c r="J179" s="7">
        <v>0</v>
      </c>
      <c r="K179" s="7">
        <v>0</v>
      </c>
      <c r="L179" s="7">
        <f t="shared" si="26"/>
        <v>1574.7</v>
      </c>
    </row>
    <row r="180" spans="1:12" hidden="1" x14ac:dyDescent="0.2">
      <c r="A180" s="4" t="s">
        <v>17</v>
      </c>
      <c r="B180" s="5" t="s">
        <v>18</v>
      </c>
      <c r="C180" s="6">
        <v>81040</v>
      </c>
      <c r="D180" s="6">
        <v>0</v>
      </c>
      <c r="E180" s="6">
        <v>0</v>
      </c>
      <c r="F180" s="6">
        <f t="shared" si="25"/>
        <v>81040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f t="shared" si="26"/>
        <v>81040</v>
      </c>
    </row>
    <row r="181" spans="1:12" ht="25.5" hidden="1" x14ac:dyDescent="0.2">
      <c r="A181" s="4" t="s">
        <v>19</v>
      </c>
      <c r="B181" s="5" t="s">
        <v>20</v>
      </c>
      <c r="C181" s="6">
        <v>162080</v>
      </c>
      <c r="D181" s="6">
        <v>120539.82</v>
      </c>
      <c r="E181" s="6">
        <v>-158569.26</v>
      </c>
      <c r="F181" s="6">
        <f t="shared" si="25"/>
        <v>124050.56</v>
      </c>
      <c r="G181" s="7">
        <v>0</v>
      </c>
      <c r="H181" s="7">
        <v>5034.4000000000005</v>
      </c>
      <c r="I181" s="7">
        <v>0</v>
      </c>
      <c r="J181" s="7">
        <v>0</v>
      </c>
      <c r="K181" s="7">
        <v>0</v>
      </c>
      <c r="L181" s="7">
        <f t="shared" si="26"/>
        <v>119016.16</v>
      </c>
    </row>
    <row r="182" spans="1:12" ht="25.5" hidden="1" x14ac:dyDescent="0.2">
      <c r="A182" s="4" t="s">
        <v>145</v>
      </c>
      <c r="B182" s="5" t="s">
        <v>146</v>
      </c>
      <c r="C182" s="6">
        <v>0</v>
      </c>
      <c r="D182" s="6">
        <v>3105.9</v>
      </c>
      <c r="E182" s="6">
        <v>0</v>
      </c>
      <c r="F182" s="6">
        <f t="shared" si="25"/>
        <v>3105.9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f t="shared" si="26"/>
        <v>3105.9</v>
      </c>
    </row>
    <row r="183" spans="1:12" hidden="1" x14ac:dyDescent="0.2">
      <c r="A183" s="4" t="s">
        <v>147</v>
      </c>
      <c r="B183" s="5" t="s">
        <v>148</v>
      </c>
      <c r="C183" s="6">
        <v>421408</v>
      </c>
      <c r="D183" s="6">
        <v>154737</v>
      </c>
      <c r="E183" s="6">
        <v>-186591</v>
      </c>
      <c r="F183" s="6">
        <f t="shared" si="25"/>
        <v>389554</v>
      </c>
      <c r="G183" s="7">
        <v>0</v>
      </c>
      <c r="H183" s="7">
        <v>0</v>
      </c>
      <c r="I183" s="7">
        <v>0</v>
      </c>
      <c r="J183" s="7">
        <v>23841</v>
      </c>
      <c r="K183" s="7">
        <v>20187</v>
      </c>
      <c r="L183" s="7">
        <f t="shared" si="26"/>
        <v>345526</v>
      </c>
    </row>
    <row r="184" spans="1:12" hidden="1" x14ac:dyDescent="0.2">
      <c r="A184" s="4" t="s">
        <v>21</v>
      </c>
      <c r="B184" s="5" t="s">
        <v>22</v>
      </c>
      <c r="C184" s="6">
        <v>5667</v>
      </c>
      <c r="D184" s="6">
        <v>0</v>
      </c>
      <c r="E184" s="6">
        <v>0</v>
      </c>
      <c r="F184" s="6">
        <f t="shared" si="25"/>
        <v>5667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f t="shared" si="26"/>
        <v>5667</v>
      </c>
    </row>
    <row r="185" spans="1:12" hidden="1" x14ac:dyDescent="0.2">
      <c r="A185" s="4" t="s">
        <v>23</v>
      </c>
      <c r="B185" s="5" t="s">
        <v>24</v>
      </c>
      <c r="C185" s="6">
        <v>0</v>
      </c>
      <c r="D185" s="6">
        <v>270</v>
      </c>
      <c r="E185" s="6">
        <v>0</v>
      </c>
      <c r="F185" s="6">
        <f t="shared" si="25"/>
        <v>270</v>
      </c>
      <c r="G185" s="7">
        <v>0</v>
      </c>
      <c r="H185" s="7">
        <v>0</v>
      </c>
      <c r="I185" s="7">
        <v>0</v>
      </c>
      <c r="J185" s="7">
        <v>0</v>
      </c>
      <c r="K185" s="7">
        <v>270</v>
      </c>
      <c r="L185" s="7">
        <f t="shared" si="26"/>
        <v>0</v>
      </c>
    </row>
    <row r="186" spans="1:12" hidden="1" x14ac:dyDescent="0.2">
      <c r="A186" s="4" t="s">
        <v>149</v>
      </c>
      <c r="B186" s="5" t="s">
        <v>150</v>
      </c>
      <c r="C186" s="6">
        <v>0</v>
      </c>
      <c r="D186" s="6">
        <v>4279</v>
      </c>
      <c r="E186" s="6">
        <v>0</v>
      </c>
      <c r="F186" s="6">
        <f t="shared" si="25"/>
        <v>4279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f t="shared" si="26"/>
        <v>4279</v>
      </c>
    </row>
    <row r="187" spans="1:12" hidden="1" x14ac:dyDescent="0.2">
      <c r="A187" s="4" t="s">
        <v>25</v>
      </c>
      <c r="B187" s="5" t="s">
        <v>26</v>
      </c>
      <c r="C187" s="6">
        <v>0</v>
      </c>
      <c r="D187" s="6">
        <v>52528.32</v>
      </c>
      <c r="E187" s="6">
        <v>0</v>
      </c>
      <c r="F187" s="6">
        <f t="shared" si="25"/>
        <v>52528.32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f t="shared" si="26"/>
        <v>52528.32</v>
      </c>
    </row>
    <row r="188" spans="1:12" hidden="1" x14ac:dyDescent="0.2">
      <c r="A188" s="4" t="s">
        <v>29</v>
      </c>
      <c r="B188" s="5" t="s">
        <v>30</v>
      </c>
      <c r="C188" s="6">
        <v>121560</v>
      </c>
      <c r="D188" s="6">
        <v>0</v>
      </c>
      <c r="E188" s="6">
        <v>-21099</v>
      </c>
      <c r="F188" s="6">
        <f t="shared" si="25"/>
        <v>100461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f t="shared" si="26"/>
        <v>100461</v>
      </c>
    </row>
    <row r="189" spans="1:12" hidden="1" x14ac:dyDescent="0.2">
      <c r="A189" s="4" t="s">
        <v>89</v>
      </c>
      <c r="B189" s="5" t="s">
        <v>90</v>
      </c>
      <c r="C189" s="6">
        <v>11523</v>
      </c>
      <c r="D189" s="6">
        <v>0</v>
      </c>
      <c r="E189" s="6">
        <v>0</v>
      </c>
      <c r="F189" s="6">
        <f t="shared" si="25"/>
        <v>11523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f t="shared" si="26"/>
        <v>11523</v>
      </c>
    </row>
    <row r="190" spans="1:12" hidden="1" x14ac:dyDescent="0.2">
      <c r="A190" s="4" t="s">
        <v>33</v>
      </c>
      <c r="B190" s="5" t="s">
        <v>34</v>
      </c>
      <c r="C190" s="6">
        <v>162080</v>
      </c>
      <c r="D190" s="6">
        <v>16208</v>
      </c>
      <c r="E190" s="6">
        <v>-46903.39</v>
      </c>
      <c r="F190" s="6">
        <f t="shared" si="25"/>
        <v>131384.60999999999</v>
      </c>
      <c r="G190" s="7">
        <v>0</v>
      </c>
      <c r="H190" s="7">
        <v>1716.8</v>
      </c>
      <c r="I190" s="7">
        <v>0</v>
      </c>
      <c r="J190" s="7">
        <v>0</v>
      </c>
      <c r="K190" s="7">
        <v>0</v>
      </c>
      <c r="L190" s="7">
        <f t="shared" si="26"/>
        <v>129667.80999999998</v>
      </c>
    </row>
    <row r="191" spans="1:12" ht="25.5" hidden="1" x14ac:dyDescent="0.2">
      <c r="A191" s="4" t="s">
        <v>35</v>
      </c>
      <c r="B191" s="5" t="s">
        <v>36</v>
      </c>
      <c r="C191" s="6">
        <v>0</v>
      </c>
      <c r="D191" s="6">
        <v>16820</v>
      </c>
      <c r="E191" s="6">
        <v>0</v>
      </c>
      <c r="F191" s="6">
        <f t="shared" si="25"/>
        <v>16820</v>
      </c>
      <c r="G191" s="7">
        <v>0</v>
      </c>
      <c r="H191" s="7">
        <v>16820</v>
      </c>
      <c r="I191" s="7">
        <v>0</v>
      </c>
      <c r="J191" s="7">
        <v>0</v>
      </c>
      <c r="K191" s="7">
        <v>0</v>
      </c>
      <c r="L191" s="7">
        <f t="shared" si="26"/>
        <v>0</v>
      </c>
    </row>
    <row r="192" spans="1:12" hidden="1" x14ac:dyDescent="0.2">
      <c r="A192" s="4" t="s">
        <v>37</v>
      </c>
      <c r="B192" s="5" t="s">
        <v>38</v>
      </c>
      <c r="C192" s="6">
        <v>52757</v>
      </c>
      <c r="D192" s="6">
        <v>35168</v>
      </c>
      <c r="E192" s="6">
        <v>-35168</v>
      </c>
      <c r="F192" s="6">
        <f t="shared" si="25"/>
        <v>52757</v>
      </c>
      <c r="G192" s="7">
        <v>0</v>
      </c>
      <c r="H192" s="7">
        <v>0</v>
      </c>
      <c r="I192" s="7">
        <v>4742.42</v>
      </c>
      <c r="J192" s="7">
        <v>0</v>
      </c>
      <c r="K192" s="7">
        <v>0</v>
      </c>
      <c r="L192" s="7">
        <f t="shared" si="26"/>
        <v>48014.58</v>
      </c>
    </row>
    <row r="193" spans="1:12" hidden="1" x14ac:dyDescent="0.2">
      <c r="A193" s="4" t="s">
        <v>39</v>
      </c>
      <c r="B193" s="5" t="s">
        <v>40</v>
      </c>
      <c r="C193" s="6">
        <v>286236</v>
      </c>
      <c r="D193" s="6">
        <v>44786.68</v>
      </c>
      <c r="E193" s="6">
        <v>-130315</v>
      </c>
      <c r="F193" s="6">
        <f t="shared" si="25"/>
        <v>200707.68</v>
      </c>
      <c r="G193" s="7">
        <v>0</v>
      </c>
      <c r="H193" s="7">
        <v>10950</v>
      </c>
      <c r="I193" s="7">
        <v>0</v>
      </c>
      <c r="J193" s="7">
        <v>0</v>
      </c>
      <c r="K193" s="7">
        <v>0</v>
      </c>
      <c r="L193" s="7">
        <f t="shared" si="26"/>
        <v>189757.68</v>
      </c>
    </row>
    <row r="194" spans="1:12" hidden="1" x14ac:dyDescent="0.2">
      <c r="A194" s="4" t="s">
        <v>41</v>
      </c>
      <c r="B194" s="5" t="s">
        <v>42</v>
      </c>
      <c r="C194" s="6">
        <v>0</v>
      </c>
      <c r="D194" s="6">
        <v>2058</v>
      </c>
      <c r="E194" s="6">
        <v>0</v>
      </c>
      <c r="F194" s="6">
        <f t="shared" si="25"/>
        <v>2058</v>
      </c>
      <c r="G194" s="7">
        <v>0</v>
      </c>
      <c r="H194" s="7">
        <v>2058</v>
      </c>
      <c r="I194" s="7">
        <v>0</v>
      </c>
      <c r="J194" s="7">
        <v>0</v>
      </c>
      <c r="K194" s="7">
        <v>0</v>
      </c>
      <c r="L194" s="7">
        <f t="shared" si="26"/>
        <v>0</v>
      </c>
    </row>
    <row r="195" spans="1:12" hidden="1" x14ac:dyDescent="0.2">
      <c r="A195" s="9" t="s">
        <v>151</v>
      </c>
      <c r="B195" s="10" t="s">
        <v>152</v>
      </c>
      <c r="C195" s="11">
        <f>SUM(C174:C194)</f>
        <v>4291578</v>
      </c>
      <c r="D195" s="11">
        <f t="shared" ref="D195:L195" si="33">SUM(D174:D194)</f>
        <v>1435468.22</v>
      </c>
      <c r="E195" s="11">
        <f t="shared" si="33"/>
        <v>-1583231.94</v>
      </c>
      <c r="F195" s="11">
        <f t="shared" si="33"/>
        <v>4143814.28</v>
      </c>
      <c r="G195" s="11">
        <f t="shared" si="33"/>
        <v>587719.94999999995</v>
      </c>
      <c r="H195" s="11">
        <f t="shared" si="33"/>
        <v>440542.24</v>
      </c>
      <c r="I195" s="11">
        <f t="shared" si="33"/>
        <v>4742.42</v>
      </c>
      <c r="J195" s="11">
        <f t="shared" si="33"/>
        <v>147314.16</v>
      </c>
      <c r="K195" s="11">
        <f t="shared" si="33"/>
        <v>20457</v>
      </c>
      <c r="L195" s="11">
        <f t="shared" si="33"/>
        <v>2943038.51</v>
      </c>
    </row>
    <row r="196" spans="1:12" hidden="1" x14ac:dyDescent="0.2">
      <c r="A196" s="4" t="s">
        <v>83</v>
      </c>
      <c r="B196" s="5" t="s">
        <v>84</v>
      </c>
      <c r="C196" s="6">
        <v>273418</v>
      </c>
      <c r="D196" s="6">
        <v>0</v>
      </c>
      <c r="E196" s="6">
        <v>0</v>
      </c>
      <c r="F196" s="6">
        <f t="shared" si="25"/>
        <v>273418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f t="shared" si="26"/>
        <v>273418</v>
      </c>
    </row>
    <row r="197" spans="1:12" ht="38.25" hidden="1" x14ac:dyDescent="0.2">
      <c r="A197" s="9" t="s">
        <v>153</v>
      </c>
      <c r="B197" s="10" t="s">
        <v>154</v>
      </c>
      <c r="C197" s="11">
        <f>SUM(C196)</f>
        <v>273418</v>
      </c>
      <c r="D197" s="11">
        <f t="shared" ref="D197:L197" si="34">SUM(D196)</f>
        <v>0</v>
      </c>
      <c r="E197" s="11">
        <f t="shared" si="34"/>
        <v>0</v>
      </c>
      <c r="F197" s="11">
        <f t="shared" si="34"/>
        <v>273418</v>
      </c>
      <c r="G197" s="11">
        <f t="shared" si="34"/>
        <v>0</v>
      </c>
      <c r="H197" s="11">
        <f t="shared" si="34"/>
        <v>0</v>
      </c>
      <c r="I197" s="11">
        <f t="shared" si="34"/>
        <v>0</v>
      </c>
      <c r="J197" s="11">
        <f t="shared" si="34"/>
        <v>0</v>
      </c>
      <c r="K197" s="11">
        <f t="shared" si="34"/>
        <v>0</v>
      </c>
      <c r="L197" s="11">
        <f t="shared" si="34"/>
        <v>273418</v>
      </c>
    </row>
    <row r="198" spans="1:12" hidden="1" x14ac:dyDescent="0.2">
      <c r="A198" s="4" t="s">
        <v>29</v>
      </c>
      <c r="B198" s="5" t="s">
        <v>30</v>
      </c>
      <c r="C198" s="6">
        <v>76937</v>
      </c>
      <c r="D198" s="6">
        <v>0</v>
      </c>
      <c r="E198" s="6">
        <v>0</v>
      </c>
      <c r="F198" s="6">
        <f t="shared" ref="F198:F261" si="35">C198+D198+E198</f>
        <v>76937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f t="shared" ref="L198:L261" si="36">F198-G198-H198-I198-J198-K198</f>
        <v>76937</v>
      </c>
    </row>
    <row r="199" spans="1:12" hidden="1" x14ac:dyDescent="0.2">
      <c r="A199" s="4" t="s">
        <v>37</v>
      </c>
      <c r="B199" s="5" t="s">
        <v>38</v>
      </c>
      <c r="C199" s="6">
        <v>33092</v>
      </c>
      <c r="D199" s="6">
        <v>0</v>
      </c>
      <c r="E199" s="6">
        <v>0</v>
      </c>
      <c r="F199" s="6">
        <f t="shared" si="35"/>
        <v>33092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f t="shared" si="36"/>
        <v>33092</v>
      </c>
    </row>
    <row r="200" spans="1:12" ht="25.5" hidden="1" x14ac:dyDescent="0.2">
      <c r="A200" s="9" t="s">
        <v>155</v>
      </c>
      <c r="B200" s="10" t="s">
        <v>156</v>
      </c>
      <c r="C200" s="11">
        <f>SUM(C198:C199)</f>
        <v>110029</v>
      </c>
      <c r="D200" s="11">
        <f t="shared" ref="D200:L200" si="37">SUM(D198:D199)</f>
        <v>0</v>
      </c>
      <c r="E200" s="11">
        <f t="shared" si="37"/>
        <v>0</v>
      </c>
      <c r="F200" s="11">
        <f t="shared" si="37"/>
        <v>110029</v>
      </c>
      <c r="G200" s="11">
        <f t="shared" si="37"/>
        <v>0</v>
      </c>
      <c r="H200" s="11">
        <f t="shared" si="37"/>
        <v>0</v>
      </c>
      <c r="I200" s="11">
        <f t="shared" si="37"/>
        <v>0</v>
      </c>
      <c r="J200" s="11">
        <f t="shared" si="37"/>
        <v>0</v>
      </c>
      <c r="K200" s="11">
        <f t="shared" si="37"/>
        <v>0</v>
      </c>
      <c r="L200" s="11">
        <f t="shared" si="37"/>
        <v>110029</v>
      </c>
    </row>
    <row r="201" spans="1:12" hidden="1" x14ac:dyDescent="0.2">
      <c r="A201" s="4" t="s">
        <v>101</v>
      </c>
      <c r="B201" s="5" t="s">
        <v>102</v>
      </c>
      <c r="C201" s="6">
        <v>0</v>
      </c>
      <c r="D201" s="6">
        <v>72000</v>
      </c>
      <c r="E201" s="6">
        <v>0</v>
      </c>
      <c r="F201" s="6">
        <f t="shared" si="35"/>
        <v>72000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f t="shared" si="36"/>
        <v>72000</v>
      </c>
    </row>
    <row r="202" spans="1:12" ht="25.5" hidden="1" x14ac:dyDescent="0.2">
      <c r="A202" s="4" t="s">
        <v>61</v>
      </c>
      <c r="B202" s="5" t="s">
        <v>62</v>
      </c>
      <c r="C202" s="6">
        <v>72000</v>
      </c>
      <c r="D202" s="6">
        <v>0</v>
      </c>
      <c r="E202" s="6">
        <v>-72000</v>
      </c>
      <c r="F202" s="6">
        <f t="shared" si="35"/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f t="shared" si="36"/>
        <v>0</v>
      </c>
    </row>
    <row r="203" spans="1:12" hidden="1" x14ac:dyDescent="0.2">
      <c r="A203" s="4" t="s">
        <v>15</v>
      </c>
      <c r="B203" s="5" t="s">
        <v>16</v>
      </c>
      <c r="C203" s="6">
        <v>30000</v>
      </c>
      <c r="D203" s="6">
        <v>44349.91</v>
      </c>
      <c r="E203" s="6">
        <v>-44349.91</v>
      </c>
      <c r="F203" s="6">
        <f t="shared" si="35"/>
        <v>30000</v>
      </c>
      <c r="G203" s="7">
        <v>10467.27</v>
      </c>
      <c r="H203" s="7">
        <v>0</v>
      </c>
      <c r="I203" s="7">
        <v>0</v>
      </c>
      <c r="J203" s="7">
        <v>5182.82</v>
      </c>
      <c r="K203" s="7">
        <v>0</v>
      </c>
      <c r="L203" s="7">
        <f t="shared" si="36"/>
        <v>14349.91</v>
      </c>
    </row>
    <row r="204" spans="1:12" hidden="1" x14ac:dyDescent="0.2">
      <c r="A204" s="4" t="s">
        <v>17</v>
      </c>
      <c r="B204" s="5" t="s">
        <v>18</v>
      </c>
      <c r="C204" s="6">
        <v>75000</v>
      </c>
      <c r="D204" s="6">
        <v>0</v>
      </c>
      <c r="E204" s="6">
        <v>0</v>
      </c>
      <c r="F204" s="6">
        <f t="shared" si="35"/>
        <v>75000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f t="shared" si="36"/>
        <v>75000</v>
      </c>
    </row>
    <row r="205" spans="1:12" hidden="1" x14ac:dyDescent="0.2">
      <c r="A205" s="4" t="s">
        <v>29</v>
      </c>
      <c r="B205" s="5" t="s">
        <v>30</v>
      </c>
      <c r="C205" s="6">
        <v>90000</v>
      </c>
      <c r="D205" s="6">
        <v>0</v>
      </c>
      <c r="E205" s="6">
        <v>0</v>
      </c>
      <c r="F205" s="6">
        <f t="shared" si="35"/>
        <v>90000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f t="shared" si="36"/>
        <v>90000</v>
      </c>
    </row>
    <row r="206" spans="1:12" hidden="1" x14ac:dyDescent="0.2">
      <c r="A206" s="4" t="s">
        <v>89</v>
      </c>
      <c r="B206" s="5" t="s">
        <v>90</v>
      </c>
      <c r="C206" s="6">
        <v>1740</v>
      </c>
      <c r="D206" s="6">
        <v>0</v>
      </c>
      <c r="E206" s="6">
        <v>0</v>
      </c>
      <c r="F206" s="6">
        <f t="shared" si="35"/>
        <v>1740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f t="shared" si="36"/>
        <v>1740</v>
      </c>
    </row>
    <row r="207" spans="1:12" hidden="1" x14ac:dyDescent="0.2">
      <c r="A207" s="4" t="s">
        <v>37</v>
      </c>
      <c r="B207" s="5" t="s">
        <v>38</v>
      </c>
      <c r="C207" s="6">
        <v>35460</v>
      </c>
      <c r="D207" s="6">
        <v>0</v>
      </c>
      <c r="E207" s="6">
        <v>0</v>
      </c>
      <c r="F207" s="6">
        <f t="shared" si="35"/>
        <v>35460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f t="shared" si="36"/>
        <v>35460</v>
      </c>
    </row>
    <row r="208" spans="1:12" hidden="1" x14ac:dyDescent="0.2">
      <c r="A208" s="4" t="s">
        <v>39</v>
      </c>
      <c r="B208" s="5" t="s">
        <v>40</v>
      </c>
      <c r="C208" s="6">
        <v>7800</v>
      </c>
      <c r="D208" s="6">
        <v>0</v>
      </c>
      <c r="E208" s="6">
        <v>0</v>
      </c>
      <c r="F208" s="6">
        <f t="shared" si="35"/>
        <v>7800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f t="shared" si="36"/>
        <v>7800</v>
      </c>
    </row>
    <row r="209" spans="1:12" hidden="1" x14ac:dyDescent="0.2">
      <c r="A209" s="9" t="s">
        <v>157</v>
      </c>
      <c r="B209" s="10" t="s">
        <v>158</v>
      </c>
      <c r="C209" s="11">
        <f>SUM(C201:C208)</f>
        <v>312000</v>
      </c>
      <c r="D209" s="11">
        <f t="shared" ref="D209:L209" si="38">SUM(D201:D208)</f>
        <v>116349.91</v>
      </c>
      <c r="E209" s="11">
        <f t="shared" si="38"/>
        <v>-116349.91</v>
      </c>
      <c r="F209" s="11">
        <f t="shared" si="38"/>
        <v>312000</v>
      </c>
      <c r="G209" s="11">
        <f t="shared" si="38"/>
        <v>10467.27</v>
      </c>
      <c r="H209" s="11">
        <f t="shared" si="38"/>
        <v>0</v>
      </c>
      <c r="I209" s="11">
        <f t="shared" si="38"/>
        <v>0</v>
      </c>
      <c r="J209" s="11">
        <f t="shared" si="38"/>
        <v>5182.82</v>
      </c>
      <c r="K209" s="11">
        <f t="shared" si="38"/>
        <v>0</v>
      </c>
      <c r="L209" s="11">
        <f t="shared" si="38"/>
        <v>296349.91000000003</v>
      </c>
    </row>
    <row r="210" spans="1:12" hidden="1" x14ac:dyDescent="0.2">
      <c r="A210" s="4" t="s">
        <v>13</v>
      </c>
      <c r="B210" s="5" t="s">
        <v>14</v>
      </c>
      <c r="C210" s="6">
        <v>164335</v>
      </c>
      <c r="D210" s="6">
        <v>0</v>
      </c>
      <c r="E210" s="6">
        <v>0</v>
      </c>
      <c r="F210" s="6">
        <f t="shared" si="35"/>
        <v>164335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f t="shared" si="36"/>
        <v>164335</v>
      </c>
    </row>
    <row r="211" spans="1:12" hidden="1" x14ac:dyDescent="0.2">
      <c r="A211" s="4" t="s">
        <v>17</v>
      </c>
      <c r="B211" s="5" t="s">
        <v>18</v>
      </c>
      <c r="C211" s="6">
        <v>35000</v>
      </c>
      <c r="D211" s="6">
        <v>0</v>
      </c>
      <c r="E211" s="6">
        <v>0</v>
      </c>
      <c r="F211" s="6">
        <f t="shared" si="35"/>
        <v>35000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f t="shared" si="36"/>
        <v>35000</v>
      </c>
    </row>
    <row r="212" spans="1:12" ht="25.5" hidden="1" x14ac:dyDescent="0.2">
      <c r="A212" s="9" t="s">
        <v>159</v>
      </c>
      <c r="B212" s="10" t="s">
        <v>160</v>
      </c>
      <c r="C212" s="11">
        <f>SUM(C210:C211)</f>
        <v>199335</v>
      </c>
      <c r="D212" s="11">
        <f t="shared" ref="D212:L212" si="39">SUM(D210:D211)</f>
        <v>0</v>
      </c>
      <c r="E212" s="11">
        <f t="shared" si="39"/>
        <v>0</v>
      </c>
      <c r="F212" s="11">
        <f t="shared" si="39"/>
        <v>199335</v>
      </c>
      <c r="G212" s="11">
        <f t="shared" si="39"/>
        <v>0</v>
      </c>
      <c r="H212" s="11">
        <f t="shared" si="39"/>
        <v>0</v>
      </c>
      <c r="I212" s="11">
        <f t="shared" si="39"/>
        <v>0</v>
      </c>
      <c r="J212" s="11">
        <f t="shared" si="39"/>
        <v>0</v>
      </c>
      <c r="K212" s="11">
        <f t="shared" si="39"/>
        <v>0</v>
      </c>
      <c r="L212" s="11">
        <f t="shared" si="39"/>
        <v>199335</v>
      </c>
    </row>
    <row r="213" spans="1:12" ht="25.5" hidden="1" x14ac:dyDescent="0.2">
      <c r="A213" s="4" t="s">
        <v>131</v>
      </c>
      <c r="B213" s="5" t="s">
        <v>132</v>
      </c>
      <c r="C213" s="6">
        <v>3600</v>
      </c>
      <c r="D213" s="6">
        <v>3300</v>
      </c>
      <c r="E213" s="6">
        <v>-6865.49</v>
      </c>
      <c r="F213" s="6">
        <f t="shared" si="35"/>
        <v>34.510000000000218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f t="shared" si="36"/>
        <v>34.510000000000218</v>
      </c>
    </row>
    <row r="214" spans="1:12" hidden="1" x14ac:dyDescent="0.2">
      <c r="A214" s="4" t="s">
        <v>17</v>
      </c>
      <c r="B214" s="5" t="s">
        <v>18</v>
      </c>
      <c r="C214" s="6">
        <v>8400</v>
      </c>
      <c r="D214" s="6">
        <v>0</v>
      </c>
      <c r="E214" s="6">
        <v>0</v>
      </c>
      <c r="F214" s="6">
        <f t="shared" si="35"/>
        <v>8400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f t="shared" si="36"/>
        <v>8400</v>
      </c>
    </row>
    <row r="215" spans="1:12" hidden="1" x14ac:dyDescent="0.2">
      <c r="A215" s="4" t="s">
        <v>37</v>
      </c>
      <c r="B215" s="5" t="s">
        <v>38</v>
      </c>
      <c r="C215" s="6">
        <v>4792</v>
      </c>
      <c r="D215" s="6">
        <v>0</v>
      </c>
      <c r="E215" s="6">
        <v>0</v>
      </c>
      <c r="F215" s="6">
        <f t="shared" si="35"/>
        <v>4792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f t="shared" si="36"/>
        <v>4792</v>
      </c>
    </row>
    <row r="216" spans="1:12" hidden="1" x14ac:dyDescent="0.2">
      <c r="A216" s="4" t="s">
        <v>39</v>
      </c>
      <c r="B216" s="5" t="s">
        <v>40</v>
      </c>
      <c r="C216" s="6">
        <v>19688</v>
      </c>
      <c r="D216" s="6">
        <v>0</v>
      </c>
      <c r="E216" s="6">
        <v>0</v>
      </c>
      <c r="F216" s="6">
        <f t="shared" si="35"/>
        <v>19688</v>
      </c>
      <c r="G216" s="7">
        <v>0</v>
      </c>
      <c r="H216" s="7">
        <v>3700</v>
      </c>
      <c r="I216" s="7">
        <v>0</v>
      </c>
      <c r="J216" s="7">
        <v>0</v>
      </c>
      <c r="K216" s="7">
        <v>0</v>
      </c>
      <c r="L216" s="7">
        <f t="shared" si="36"/>
        <v>15988</v>
      </c>
    </row>
    <row r="217" spans="1:12" ht="25.5" hidden="1" x14ac:dyDescent="0.2">
      <c r="A217" s="9" t="s">
        <v>161</v>
      </c>
      <c r="B217" s="10" t="s">
        <v>162</v>
      </c>
      <c r="C217" s="11">
        <f>SUM(C213:C216)</f>
        <v>36480</v>
      </c>
      <c r="D217" s="11">
        <f t="shared" ref="D217:L217" si="40">SUM(D213:D216)</f>
        <v>3300</v>
      </c>
      <c r="E217" s="11">
        <f t="shared" si="40"/>
        <v>-6865.49</v>
      </c>
      <c r="F217" s="11">
        <f t="shared" si="40"/>
        <v>32914.51</v>
      </c>
      <c r="G217" s="11">
        <f t="shared" si="40"/>
        <v>0</v>
      </c>
      <c r="H217" s="11">
        <f t="shared" si="40"/>
        <v>3700</v>
      </c>
      <c r="I217" s="11">
        <f t="shared" si="40"/>
        <v>0</v>
      </c>
      <c r="J217" s="11">
        <f t="shared" si="40"/>
        <v>0</v>
      </c>
      <c r="K217" s="11">
        <f t="shared" si="40"/>
        <v>0</v>
      </c>
      <c r="L217" s="11">
        <f t="shared" si="40"/>
        <v>29214.510000000002</v>
      </c>
    </row>
    <row r="218" spans="1:12" ht="25.5" hidden="1" x14ac:dyDescent="0.2">
      <c r="A218" s="4" t="s">
        <v>131</v>
      </c>
      <c r="B218" s="5" t="s">
        <v>132</v>
      </c>
      <c r="C218" s="6">
        <v>12000</v>
      </c>
      <c r="D218" s="6">
        <v>0</v>
      </c>
      <c r="E218" s="6">
        <v>0</v>
      </c>
      <c r="F218" s="6">
        <f t="shared" si="35"/>
        <v>12000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f t="shared" si="36"/>
        <v>12000</v>
      </c>
    </row>
    <row r="219" spans="1:12" hidden="1" x14ac:dyDescent="0.2">
      <c r="A219" s="4" t="s">
        <v>15</v>
      </c>
      <c r="B219" s="5" t="s">
        <v>16</v>
      </c>
      <c r="C219" s="6">
        <v>66000</v>
      </c>
      <c r="D219" s="6">
        <v>17910.920000000002</v>
      </c>
      <c r="E219" s="6">
        <v>-17910.920000000002</v>
      </c>
      <c r="F219" s="6">
        <f t="shared" si="35"/>
        <v>66000</v>
      </c>
      <c r="G219" s="7">
        <v>12093.26</v>
      </c>
      <c r="H219" s="7">
        <v>0</v>
      </c>
      <c r="I219" s="7">
        <v>0</v>
      </c>
      <c r="J219" s="7">
        <v>5995.82</v>
      </c>
      <c r="K219" s="7">
        <v>0</v>
      </c>
      <c r="L219" s="7">
        <f t="shared" si="36"/>
        <v>47910.92</v>
      </c>
    </row>
    <row r="220" spans="1:12" hidden="1" x14ac:dyDescent="0.2">
      <c r="A220" s="4" t="s">
        <v>17</v>
      </c>
      <c r="B220" s="5" t="s">
        <v>18</v>
      </c>
      <c r="C220" s="6">
        <v>45700</v>
      </c>
      <c r="D220" s="6">
        <v>0</v>
      </c>
      <c r="E220" s="6">
        <v>0</v>
      </c>
      <c r="F220" s="6">
        <f t="shared" si="35"/>
        <v>45700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f t="shared" si="36"/>
        <v>45700</v>
      </c>
    </row>
    <row r="221" spans="1:12" ht="25.5" hidden="1" x14ac:dyDescent="0.2">
      <c r="A221" s="4" t="s">
        <v>109</v>
      </c>
      <c r="B221" s="5" t="s">
        <v>110</v>
      </c>
      <c r="C221" s="6">
        <v>28600</v>
      </c>
      <c r="D221" s="6">
        <v>0</v>
      </c>
      <c r="E221" s="6">
        <v>0</v>
      </c>
      <c r="F221" s="6">
        <f t="shared" si="35"/>
        <v>28600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f t="shared" si="36"/>
        <v>28600</v>
      </c>
    </row>
    <row r="222" spans="1:12" ht="25.5" hidden="1" x14ac:dyDescent="0.2">
      <c r="A222" s="4" t="s">
        <v>19</v>
      </c>
      <c r="B222" s="5" t="s">
        <v>20</v>
      </c>
      <c r="C222" s="6">
        <v>8000</v>
      </c>
      <c r="D222" s="6">
        <v>0</v>
      </c>
      <c r="E222" s="6">
        <v>0</v>
      </c>
      <c r="F222" s="6">
        <f t="shared" si="35"/>
        <v>8000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f t="shared" si="36"/>
        <v>8000</v>
      </c>
    </row>
    <row r="223" spans="1:12" hidden="1" x14ac:dyDescent="0.2">
      <c r="A223" s="4" t="s">
        <v>29</v>
      </c>
      <c r="B223" s="5" t="s">
        <v>30</v>
      </c>
      <c r="C223" s="6">
        <v>0</v>
      </c>
      <c r="D223" s="6">
        <v>36330</v>
      </c>
      <c r="E223" s="6">
        <v>0</v>
      </c>
      <c r="F223" s="6">
        <f t="shared" si="35"/>
        <v>36330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f t="shared" si="36"/>
        <v>36330</v>
      </c>
    </row>
    <row r="224" spans="1:12" hidden="1" x14ac:dyDescent="0.2">
      <c r="A224" s="4" t="s">
        <v>89</v>
      </c>
      <c r="B224" s="5" t="s">
        <v>90</v>
      </c>
      <c r="C224" s="6">
        <v>13860</v>
      </c>
      <c r="D224" s="6">
        <v>0</v>
      </c>
      <c r="E224" s="6">
        <v>0</v>
      </c>
      <c r="F224" s="6">
        <f t="shared" si="35"/>
        <v>13860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f t="shared" si="36"/>
        <v>13860</v>
      </c>
    </row>
    <row r="225" spans="1:12" hidden="1" x14ac:dyDescent="0.2">
      <c r="A225" s="4" t="s">
        <v>33</v>
      </c>
      <c r="B225" s="5" t="s">
        <v>34</v>
      </c>
      <c r="C225" s="6">
        <v>54620</v>
      </c>
      <c r="D225" s="6">
        <v>0</v>
      </c>
      <c r="E225" s="6">
        <v>-36330</v>
      </c>
      <c r="F225" s="6">
        <f t="shared" si="35"/>
        <v>18290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f t="shared" si="36"/>
        <v>18290</v>
      </c>
    </row>
    <row r="226" spans="1:12" hidden="1" x14ac:dyDescent="0.2">
      <c r="A226" s="4" t="s">
        <v>37</v>
      </c>
      <c r="B226" s="5" t="s">
        <v>38</v>
      </c>
      <c r="C226" s="6">
        <v>50000</v>
      </c>
      <c r="D226" s="6">
        <v>10000</v>
      </c>
      <c r="E226" s="6">
        <v>-10000</v>
      </c>
      <c r="F226" s="6">
        <f t="shared" si="35"/>
        <v>50000</v>
      </c>
      <c r="G226" s="7">
        <v>0</v>
      </c>
      <c r="H226" s="7">
        <v>0</v>
      </c>
      <c r="I226" s="7">
        <v>11805.01</v>
      </c>
      <c r="J226" s="7">
        <v>0</v>
      </c>
      <c r="K226" s="7">
        <v>0</v>
      </c>
      <c r="L226" s="7">
        <f t="shared" si="36"/>
        <v>38194.99</v>
      </c>
    </row>
    <row r="227" spans="1:12" hidden="1" x14ac:dyDescent="0.2">
      <c r="A227" s="4" t="s">
        <v>73</v>
      </c>
      <c r="B227" s="5" t="s">
        <v>74</v>
      </c>
      <c r="C227" s="6">
        <v>0</v>
      </c>
      <c r="D227" s="6">
        <v>600</v>
      </c>
      <c r="E227" s="6">
        <v>0</v>
      </c>
      <c r="F227" s="6">
        <f t="shared" si="35"/>
        <v>600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f t="shared" si="36"/>
        <v>600</v>
      </c>
    </row>
    <row r="228" spans="1:12" hidden="1" x14ac:dyDescent="0.2">
      <c r="A228" s="4" t="s">
        <v>39</v>
      </c>
      <c r="B228" s="5" t="s">
        <v>40</v>
      </c>
      <c r="C228" s="6">
        <v>30000</v>
      </c>
      <c r="D228" s="6">
        <v>0</v>
      </c>
      <c r="E228" s="6">
        <v>-600</v>
      </c>
      <c r="F228" s="6">
        <f t="shared" si="35"/>
        <v>29400</v>
      </c>
      <c r="G228" s="7">
        <v>0</v>
      </c>
      <c r="H228" s="7">
        <v>4800</v>
      </c>
      <c r="I228" s="7">
        <v>0</v>
      </c>
      <c r="J228" s="7">
        <v>0</v>
      </c>
      <c r="K228" s="7">
        <v>0</v>
      </c>
      <c r="L228" s="7">
        <f t="shared" si="36"/>
        <v>24600</v>
      </c>
    </row>
    <row r="229" spans="1:12" hidden="1" x14ac:dyDescent="0.2">
      <c r="A229" s="4" t="s">
        <v>41</v>
      </c>
      <c r="B229" s="5" t="s">
        <v>42</v>
      </c>
      <c r="C229" s="6">
        <v>0</v>
      </c>
      <c r="D229" s="6">
        <v>686</v>
      </c>
      <c r="E229" s="6">
        <v>0</v>
      </c>
      <c r="F229" s="6">
        <f t="shared" si="35"/>
        <v>686</v>
      </c>
      <c r="G229" s="7">
        <v>0</v>
      </c>
      <c r="H229" s="7">
        <v>686</v>
      </c>
      <c r="I229" s="7">
        <v>0</v>
      </c>
      <c r="J229" s="7">
        <v>0</v>
      </c>
      <c r="K229" s="7">
        <v>0</v>
      </c>
      <c r="L229" s="7">
        <f t="shared" si="36"/>
        <v>0</v>
      </c>
    </row>
    <row r="230" spans="1:12" hidden="1" x14ac:dyDescent="0.2">
      <c r="A230" s="9" t="s">
        <v>163</v>
      </c>
      <c r="B230" s="10" t="s">
        <v>164</v>
      </c>
      <c r="C230" s="11">
        <f>SUM(C218:C229)</f>
        <v>308780</v>
      </c>
      <c r="D230" s="11">
        <f t="shared" ref="D230:L230" si="41">SUM(D218:D229)</f>
        <v>65526.92</v>
      </c>
      <c r="E230" s="11">
        <f t="shared" si="41"/>
        <v>-64840.92</v>
      </c>
      <c r="F230" s="11">
        <f t="shared" si="41"/>
        <v>309466</v>
      </c>
      <c r="G230" s="11">
        <f t="shared" si="41"/>
        <v>12093.26</v>
      </c>
      <c r="H230" s="11">
        <f t="shared" si="41"/>
        <v>5486</v>
      </c>
      <c r="I230" s="11">
        <f t="shared" si="41"/>
        <v>11805.01</v>
      </c>
      <c r="J230" s="11">
        <f t="shared" si="41"/>
        <v>5995.82</v>
      </c>
      <c r="K230" s="11">
        <f t="shared" si="41"/>
        <v>0</v>
      </c>
      <c r="L230" s="11">
        <f t="shared" si="41"/>
        <v>274085.90999999997</v>
      </c>
    </row>
    <row r="231" spans="1:12" ht="25.5" hidden="1" x14ac:dyDescent="0.2">
      <c r="A231" s="4" t="s">
        <v>131</v>
      </c>
      <c r="B231" s="5" t="s">
        <v>132</v>
      </c>
      <c r="C231" s="6">
        <v>3000</v>
      </c>
      <c r="D231" s="6">
        <v>0</v>
      </c>
      <c r="E231" s="6">
        <v>0</v>
      </c>
      <c r="F231" s="6">
        <f t="shared" si="35"/>
        <v>3000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f t="shared" si="36"/>
        <v>3000</v>
      </c>
    </row>
    <row r="232" spans="1:12" hidden="1" x14ac:dyDescent="0.2">
      <c r="A232" s="4" t="s">
        <v>83</v>
      </c>
      <c r="B232" s="5" t="s">
        <v>84</v>
      </c>
      <c r="C232" s="6">
        <v>25000</v>
      </c>
      <c r="D232" s="6">
        <v>15000</v>
      </c>
      <c r="E232" s="6">
        <v>-15000</v>
      </c>
      <c r="F232" s="6">
        <f t="shared" si="35"/>
        <v>25000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f t="shared" si="36"/>
        <v>25000</v>
      </c>
    </row>
    <row r="233" spans="1:12" hidden="1" x14ac:dyDescent="0.2">
      <c r="A233" s="4" t="s">
        <v>15</v>
      </c>
      <c r="B233" s="5" t="s">
        <v>16</v>
      </c>
      <c r="C233" s="6">
        <v>19141</v>
      </c>
      <c r="D233" s="6">
        <v>41618.370000000003</v>
      </c>
      <c r="E233" s="6">
        <v>-41618.370000000003</v>
      </c>
      <c r="F233" s="6">
        <f t="shared" si="35"/>
        <v>19141</v>
      </c>
      <c r="G233" s="7">
        <v>3251.9700000000003</v>
      </c>
      <c r="H233" s="7">
        <v>0</v>
      </c>
      <c r="I233" s="7">
        <v>0</v>
      </c>
      <c r="J233" s="7">
        <v>3251.9700000000003</v>
      </c>
      <c r="K233" s="7">
        <v>0</v>
      </c>
      <c r="L233" s="7">
        <f t="shared" si="36"/>
        <v>12637.059999999998</v>
      </c>
    </row>
    <row r="234" spans="1:12" hidden="1" x14ac:dyDescent="0.2">
      <c r="A234" s="4" t="s">
        <v>29</v>
      </c>
      <c r="B234" s="5" t="s">
        <v>30</v>
      </c>
      <c r="C234" s="6">
        <v>17000</v>
      </c>
      <c r="D234" s="6">
        <v>0</v>
      </c>
      <c r="E234" s="6">
        <v>-16004</v>
      </c>
      <c r="F234" s="6">
        <f t="shared" si="35"/>
        <v>996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f t="shared" si="36"/>
        <v>996</v>
      </c>
    </row>
    <row r="235" spans="1:12" hidden="1" x14ac:dyDescent="0.2">
      <c r="A235" s="4" t="s">
        <v>31</v>
      </c>
      <c r="B235" s="5" t="s">
        <v>32</v>
      </c>
      <c r="C235" s="6">
        <v>0</v>
      </c>
      <c r="D235" s="6">
        <v>8004</v>
      </c>
      <c r="E235" s="6">
        <v>0</v>
      </c>
      <c r="F235" s="6">
        <f t="shared" si="35"/>
        <v>8004</v>
      </c>
      <c r="G235" s="7">
        <v>0</v>
      </c>
      <c r="H235" s="7">
        <v>0</v>
      </c>
      <c r="I235" s="7">
        <v>0</v>
      </c>
      <c r="J235" s="7">
        <v>8004</v>
      </c>
      <c r="K235" s="7">
        <v>0</v>
      </c>
      <c r="L235" s="7">
        <f t="shared" si="36"/>
        <v>0</v>
      </c>
    </row>
    <row r="236" spans="1:12" hidden="1" x14ac:dyDescent="0.2">
      <c r="A236" s="4" t="s">
        <v>37</v>
      </c>
      <c r="B236" s="5" t="s">
        <v>38</v>
      </c>
      <c r="C236" s="6">
        <v>5000</v>
      </c>
      <c r="D236" s="6">
        <v>8000</v>
      </c>
      <c r="E236" s="6">
        <v>0</v>
      </c>
      <c r="F236" s="6">
        <f t="shared" si="35"/>
        <v>13000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f t="shared" si="36"/>
        <v>13000</v>
      </c>
    </row>
    <row r="237" spans="1:12" hidden="1" x14ac:dyDescent="0.2">
      <c r="A237" s="4" t="s">
        <v>39</v>
      </c>
      <c r="B237" s="5" t="s">
        <v>40</v>
      </c>
      <c r="C237" s="6">
        <v>33000</v>
      </c>
      <c r="D237" s="6">
        <v>0</v>
      </c>
      <c r="E237" s="6">
        <v>0</v>
      </c>
      <c r="F237" s="6">
        <f t="shared" si="35"/>
        <v>33000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f t="shared" si="36"/>
        <v>33000</v>
      </c>
    </row>
    <row r="238" spans="1:12" hidden="1" x14ac:dyDescent="0.2">
      <c r="A238" s="9" t="s">
        <v>165</v>
      </c>
      <c r="B238" s="10" t="s">
        <v>166</v>
      </c>
      <c r="C238" s="11">
        <f>SUM(C231:C237)</f>
        <v>102141</v>
      </c>
      <c r="D238" s="11">
        <f t="shared" ref="D238:L238" si="42">SUM(D231:D237)</f>
        <v>72622.37</v>
      </c>
      <c r="E238" s="11">
        <f t="shared" si="42"/>
        <v>-72622.37</v>
      </c>
      <c r="F238" s="11">
        <f t="shared" si="42"/>
        <v>102141</v>
      </c>
      <c r="G238" s="11">
        <f t="shared" si="42"/>
        <v>3251.9700000000003</v>
      </c>
      <c r="H238" s="11">
        <f t="shared" si="42"/>
        <v>0</v>
      </c>
      <c r="I238" s="11">
        <f t="shared" si="42"/>
        <v>0</v>
      </c>
      <c r="J238" s="11">
        <f t="shared" si="42"/>
        <v>11255.970000000001</v>
      </c>
      <c r="K238" s="11">
        <f t="shared" si="42"/>
        <v>0</v>
      </c>
      <c r="L238" s="11">
        <f t="shared" si="42"/>
        <v>87633.06</v>
      </c>
    </row>
    <row r="239" spans="1:12" hidden="1" x14ac:dyDescent="0.2">
      <c r="A239" s="4" t="s">
        <v>167</v>
      </c>
      <c r="B239" s="5" t="s">
        <v>168</v>
      </c>
      <c r="C239" s="6">
        <v>20000</v>
      </c>
      <c r="D239" s="6">
        <v>0</v>
      </c>
      <c r="E239" s="6">
        <v>0</v>
      </c>
      <c r="F239" s="6">
        <f t="shared" si="35"/>
        <v>20000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f t="shared" si="36"/>
        <v>20000</v>
      </c>
    </row>
    <row r="240" spans="1:12" ht="38.25" hidden="1" x14ac:dyDescent="0.2">
      <c r="A240" s="4" t="s">
        <v>169</v>
      </c>
      <c r="B240" s="5" t="s">
        <v>170</v>
      </c>
      <c r="C240" s="6">
        <v>60000</v>
      </c>
      <c r="D240" s="6">
        <v>0</v>
      </c>
      <c r="E240" s="6">
        <v>0</v>
      </c>
      <c r="F240" s="6">
        <f t="shared" si="35"/>
        <v>60000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f t="shared" si="36"/>
        <v>60000</v>
      </c>
    </row>
    <row r="241" spans="1:12" hidden="1" x14ac:dyDescent="0.2">
      <c r="A241" s="4" t="s">
        <v>143</v>
      </c>
      <c r="B241" s="5" t="s">
        <v>144</v>
      </c>
      <c r="C241" s="6">
        <v>11500</v>
      </c>
      <c r="D241" s="6">
        <v>0</v>
      </c>
      <c r="E241" s="6">
        <v>0</v>
      </c>
      <c r="F241" s="6">
        <f t="shared" si="35"/>
        <v>11500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f t="shared" si="36"/>
        <v>11500</v>
      </c>
    </row>
    <row r="242" spans="1:12" ht="25.5" hidden="1" x14ac:dyDescent="0.2">
      <c r="A242" s="4" t="s">
        <v>11</v>
      </c>
      <c r="B242" s="5" t="s">
        <v>12</v>
      </c>
      <c r="C242" s="6">
        <v>30000</v>
      </c>
      <c r="D242" s="6">
        <v>0</v>
      </c>
      <c r="E242" s="6">
        <v>0</v>
      </c>
      <c r="F242" s="6">
        <f t="shared" si="35"/>
        <v>30000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f t="shared" si="36"/>
        <v>30000</v>
      </c>
    </row>
    <row r="243" spans="1:12" hidden="1" x14ac:dyDescent="0.2">
      <c r="A243" s="4" t="s">
        <v>171</v>
      </c>
      <c r="B243" s="5" t="s">
        <v>172</v>
      </c>
      <c r="C243" s="6">
        <v>10704</v>
      </c>
      <c r="D243" s="6">
        <v>0</v>
      </c>
      <c r="E243" s="6">
        <v>0</v>
      </c>
      <c r="F243" s="6">
        <f t="shared" si="35"/>
        <v>10704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f t="shared" si="36"/>
        <v>10704</v>
      </c>
    </row>
    <row r="244" spans="1:12" hidden="1" x14ac:dyDescent="0.2">
      <c r="A244" s="4" t="s">
        <v>173</v>
      </c>
      <c r="B244" s="5" t="s">
        <v>174</v>
      </c>
      <c r="C244" s="6">
        <v>42200</v>
      </c>
      <c r="D244" s="6">
        <v>0</v>
      </c>
      <c r="E244" s="6">
        <v>0</v>
      </c>
      <c r="F244" s="6">
        <f t="shared" si="35"/>
        <v>42200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f t="shared" si="36"/>
        <v>42200</v>
      </c>
    </row>
    <row r="245" spans="1:12" hidden="1" x14ac:dyDescent="0.2">
      <c r="A245" s="4" t="s">
        <v>101</v>
      </c>
      <c r="B245" s="5" t="s">
        <v>102</v>
      </c>
      <c r="C245" s="6">
        <v>49100</v>
      </c>
      <c r="D245" s="6">
        <v>0</v>
      </c>
      <c r="E245" s="6">
        <v>0</v>
      </c>
      <c r="F245" s="6">
        <f t="shared" si="35"/>
        <v>49100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f t="shared" si="36"/>
        <v>49100</v>
      </c>
    </row>
    <row r="246" spans="1:12" hidden="1" x14ac:dyDescent="0.2">
      <c r="A246" s="4" t="s">
        <v>175</v>
      </c>
      <c r="B246" s="5" t="s">
        <v>176</v>
      </c>
      <c r="C246" s="6">
        <v>4620210</v>
      </c>
      <c r="D246" s="6">
        <v>0</v>
      </c>
      <c r="E246" s="6">
        <v>0</v>
      </c>
      <c r="F246" s="6">
        <f t="shared" si="35"/>
        <v>4620210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f t="shared" si="36"/>
        <v>4620210</v>
      </c>
    </row>
    <row r="247" spans="1:12" hidden="1" x14ac:dyDescent="0.2">
      <c r="A247" s="4" t="s">
        <v>87</v>
      </c>
      <c r="B247" s="5" t="s">
        <v>88</v>
      </c>
      <c r="C247" s="6">
        <v>58601</v>
      </c>
      <c r="D247" s="6">
        <v>0</v>
      </c>
      <c r="E247" s="6">
        <v>0</v>
      </c>
      <c r="F247" s="6">
        <f t="shared" si="35"/>
        <v>58601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f t="shared" si="36"/>
        <v>58601</v>
      </c>
    </row>
    <row r="248" spans="1:12" ht="25.5" hidden="1" x14ac:dyDescent="0.2">
      <c r="A248" s="4" t="s">
        <v>61</v>
      </c>
      <c r="B248" s="5" t="s">
        <v>62</v>
      </c>
      <c r="C248" s="6">
        <v>127500</v>
      </c>
      <c r="D248" s="6">
        <v>0</v>
      </c>
      <c r="E248" s="6">
        <v>0</v>
      </c>
      <c r="F248" s="6">
        <f t="shared" si="35"/>
        <v>127500</v>
      </c>
      <c r="G248" s="7">
        <v>0</v>
      </c>
      <c r="H248" s="7">
        <v>19998.400000000001</v>
      </c>
      <c r="I248" s="7">
        <v>0</v>
      </c>
      <c r="J248" s="7">
        <v>0</v>
      </c>
      <c r="K248" s="7">
        <v>0</v>
      </c>
      <c r="L248" s="7">
        <f t="shared" si="36"/>
        <v>107501.6</v>
      </c>
    </row>
    <row r="249" spans="1:12" hidden="1" x14ac:dyDescent="0.2">
      <c r="A249" s="4" t="s">
        <v>13</v>
      </c>
      <c r="B249" s="5" t="s">
        <v>14</v>
      </c>
      <c r="C249" s="6">
        <v>42000</v>
      </c>
      <c r="D249" s="6">
        <v>0</v>
      </c>
      <c r="E249" s="6">
        <v>0</v>
      </c>
      <c r="F249" s="6">
        <f t="shared" si="35"/>
        <v>42000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f t="shared" si="36"/>
        <v>42000</v>
      </c>
    </row>
    <row r="250" spans="1:12" hidden="1" x14ac:dyDescent="0.2">
      <c r="A250" s="4" t="s">
        <v>15</v>
      </c>
      <c r="B250" s="5" t="s">
        <v>16</v>
      </c>
      <c r="C250" s="6">
        <v>5724170</v>
      </c>
      <c r="D250" s="6">
        <v>1043758.62</v>
      </c>
      <c r="E250" s="6">
        <v>-1043758.62</v>
      </c>
      <c r="F250" s="6">
        <f t="shared" si="35"/>
        <v>5724170</v>
      </c>
      <c r="G250" s="7">
        <v>903234.12</v>
      </c>
      <c r="H250" s="7">
        <v>0</v>
      </c>
      <c r="I250" s="7">
        <v>0</v>
      </c>
      <c r="J250" s="7">
        <v>469401.25</v>
      </c>
      <c r="K250" s="7">
        <v>0</v>
      </c>
      <c r="L250" s="7">
        <f t="shared" si="36"/>
        <v>4351534.63</v>
      </c>
    </row>
    <row r="251" spans="1:12" hidden="1" x14ac:dyDescent="0.2">
      <c r="A251" s="4" t="s">
        <v>17</v>
      </c>
      <c r="B251" s="5" t="s">
        <v>18</v>
      </c>
      <c r="C251" s="6">
        <v>1070000</v>
      </c>
      <c r="D251" s="6">
        <v>0</v>
      </c>
      <c r="E251" s="6">
        <v>0</v>
      </c>
      <c r="F251" s="6">
        <f t="shared" si="35"/>
        <v>1070000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f t="shared" si="36"/>
        <v>1070000</v>
      </c>
    </row>
    <row r="252" spans="1:12" hidden="1" x14ac:dyDescent="0.2">
      <c r="A252" s="4" t="s">
        <v>63</v>
      </c>
      <c r="B252" s="5" t="s">
        <v>64</v>
      </c>
      <c r="C252" s="6">
        <v>111000</v>
      </c>
      <c r="D252" s="6">
        <v>0</v>
      </c>
      <c r="E252" s="6">
        <v>0</v>
      </c>
      <c r="F252" s="6">
        <f t="shared" si="35"/>
        <v>111000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f t="shared" si="36"/>
        <v>111000</v>
      </c>
    </row>
    <row r="253" spans="1:12" hidden="1" x14ac:dyDescent="0.2">
      <c r="A253" s="4" t="s">
        <v>177</v>
      </c>
      <c r="B253" s="5" t="s">
        <v>178</v>
      </c>
      <c r="C253" s="6">
        <v>300000</v>
      </c>
      <c r="D253" s="6">
        <v>0</v>
      </c>
      <c r="E253" s="6">
        <v>0</v>
      </c>
      <c r="F253" s="6">
        <f t="shared" si="35"/>
        <v>300000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f t="shared" si="36"/>
        <v>300000</v>
      </c>
    </row>
    <row r="254" spans="1:12" ht="25.5" hidden="1" x14ac:dyDescent="0.2">
      <c r="A254" s="4" t="s">
        <v>109</v>
      </c>
      <c r="B254" s="5" t="s">
        <v>110</v>
      </c>
      <c r="C254" s="6">
        <v>18000</v>
      </c>
      <c r="D254" s="6">
        <v>0</v>
      </c>
      <c r="E254" s="6">
        <v>0</v>
      </c>
      <c r="F254" s="6">
        <f t="shared" si="35"/>
        <v>18000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f t="shared" si="36"/>
        <v>18000</v>
      </c>
    </row>
    <row r="255" spans="1:12" ht="25.5" hidden="1" x14ac:dyDescent="0.2">
      <c r="A255" s="4" t="s">
        <v>103</v>
      </c>
      <c r="B255" s="5" t="s">
        <v>104</v>
      </c>
      <c r="C255" s="6">
        <v>9000</v>
      </c>
      <c r="D255" s="6">
        <v>0</v>
      </c>
      <c r="E255" s="6">
        <v>0</v>
      </c>
      <c r="F255" s="6">
        <f t="shared" si="35"/>
        <v>9000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f t="shared" si="36"/>
        <v>9000</v>
      </c>
    </row>
    <row r="256" spans="1:12" ht="25.5" hidden="1" x14ac:dyDescent="0.2">
      <c r="A256" s="4" t="s">
        <v>145</v>
      </c>
      <c r="B256" s="5" t="s">
        <v>146</v>
      </c>
      <c r="C256" s="6">
        <v>296878</v>
      </c>
      <c r="D256" s="6">
        <v>0</v>
      </c>
      <c r="E256" s="6">
        <v>0</v>
      </c>
      <c r="F256" s="6">
        <f t="shared" si="35"/>
        <v>296878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f t="shared" si="36"/>
        <v>296878</v>
      </c>
    </row>
    <row r="257" spans="1:12" hidden="1" x14ac:dyDescent="0.2">
      <c r="A257" s="4" t="s">
        <v>149</v>
      </c>
      <c r="B257" s="5" t="s">
        <v>150</v>
      </c>
      <c r="C257" s="6">
        <v>35000</v>
      </c>
      <c r="D257" s="6">
        <v>0</v>
      </c>
      <c r="E257" s="6">
        <v>0</v>
      </c>
      <c r="F257" s="6">
        <f t="shared" si="35"/>
        <v>35000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f t="shared" si="36"/>
        <v>35000</v>
      </c>
    </row>
    <row r="258" spans="1:12" hidden="1" x14ac:dyDescent="0.2">
      <c r="A258" s="4" t="s">
        <v>179</v>
      </c>
      <c r="B258" s="5" t="s">
        <v>180</v>
      </c>
      <c r="C258" s="6">
        <v>0</v>
      </c>
      <c r="D258" s="6">
        <v>4413.55</v>
      </c>
      <c r="E258" s="6">
        <v>0</v>
      </c>
      <c r="F258" s="6">
        <f t="shared" si="35"/>
        <v>4413.55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f t="shared" si="36"/>
        <v>4413.55</v>
      </c>
    </row>
    <row r="259" spans="1:12" hidden="1" x14ac:dyDescent="0.2">
      <c r="A259" s="4" t="s">
        <v>29</v>
      </c>
      <c r="B259" s="5" t="s">
        <v>30</v>
      </c>
      <c r="C259" s="6">
        <v>145000</v>
      </c>
      <c r="D259" s="6">
        <v>0</v>
      </c>
      <c r="E259" s="6">
        <v>-48783.55</v>
      </c>
      <c r="F259" s="6">
        <f t="shared" si="35"/>
        <v>96216.45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f t="shared" si="36"/>
        <v>96216.45</v>
      </c>
    </row>
    <row r="260" spans="1:12" hidden="1" x14ac:dyDescent="0.2">
      <c r="A260" s="4" t="s">
        <v>89</v>
      </c>
      <c r="B260" s="5" t="s">
        <v>90</v>
      </c>
      <c r="C260" s="6">
        <v>332001</v>
      </c>
      <c r="D260" s="6">
        <v>0</v>
      </c>
      <c r="E260" s="6">
        <v>0</v>
      </c>
      <c r="F260" s="6">
        <f t="shared" si="35"/>
        <v>332001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f t="shared" si="36"/>
        <v>332001</v>
      </c>
    </row>
    <row r="261" spans="1:12" hidden="1" x14ac:dyDescent="0.2">
      <c r="A261" s="4" t="s">
        <v>33</v>
      </c>
      <c r="B261" s="5" t="s">
        <v>34</v>
      </c>
      <c r="C261" s="6">
        <v>302358</v>
      </c>
      <c r="D261" s="6">
        <v>0</v>
      </c>
      <c r="E261" s="6">
        <v>-20880</v>
      </c>
      <c r="F261" s="6">
        <f t="shared" si="35"/>
        <v>281478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f t="shared" si="36"/>
        <v>281478</v>
      </c>
    </row>
    <row r="262" spans="1:12" ht="25.5" hidden="1" x14ac:dyDescent="0.2">
      <c r="A262" s="4" t="s">
        <v>35</v>
      </c>
      <c r="B262" s="5" t="s">
        <v>36</v>
      </c>
      <c r="C262" s="6">
        <v>0</v>
      </c>
      <c r="D262" s="6">
        <v>44370</v>
      </c>
      <c r="E262" s="6">
        <v>0</v>
      </c>
      <c r="F262" s="6">
        <f t="shared" ref="F262:F325" si="43">C262+D262+E262</f>
        <v>44370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f t="shared" ref="L262:L325" si="44">F262-G262-H262-I262-J262-K262</f>
        <v>44370</v>
      </c>
    </row>
    <row r="263" spans="1:12" hidden="1" x14ac:dyDescent="0.2">
      <c r="A263" s="4" t="s">
        <v>37</v>
      </c>
      <c r="B263" s="5" t="s">
        <v>38</v>
      </c>
      <c r="C263" s="6">
        <v>168000</v>
      </c>
      <c r="D263" s="6">
        <v>0</v>
      </c>
      <c r="E263" s="6">
        <v>0</v>
      </c>
      <c r="F263" s="6">
        <f t="shared" si="43"/>
        <v>168000</v>
      </c>
      <c r="G263" s="7">
        <v>0</v>
      </c>
      <c r="H263" s="7">
        <v>0</v>
      </c>
      <c r="I263" s="7">
        <v>7696</v>
      </c>
      <c r="J263" s="7">
        <v>0</v>
      </c>
      <c r="K263" s="7">
        <v>0</v>
      </c>
      <c r="L263" s="7">
        <f t="shared" si="44"/>
        <v>160304</v>
      </c>
    </row>
    <row r="264" spans="1:12" hidden="1" x14ac:dyDescent="0.2">
      <c r="A264" s="4" t="s">
        <v>73</v>
      </c>
      <c r="B264" s="5" t="s">
        <v>74</v>
      </c>
      <c r="C264" s="6">
        <v>6400</v>
      </c>
      <c r="D264" s="6">
        <v>0</v>
      </c>
      <c r="E264" s="6">
        <v>0</v>
      </c>
      <c r="F264" s="6">
        <f t="shared" si="43"/>
        <v>6400</v>
      </c>
      <c r="G264" s="7">
        <v>0</v>
      </c>
      <c r="H264" s="7">
        <v>1784</v>
      </c>
      <c r="I264" s="7">
        <v>0</v>
      </c>
      <c r="J264" s="7">
        <v>0</v>
      </c>
      <c r="K264" s="7">
        <v>0</v>
      </c>
      <c r="L264" s="7">
        <f t="shared" si="44"/>
        <v>4616</v>
      </c>
    </row>
    <row r="265" spans="1:12" hidden="1" x14ac:dyDescent="0.2">
      <c r="A265" s="4" t="s">
        <v>69</v>
      </c>
      <c r="B265" s="5" t="s">
        <v>70</v>
      </c>
      <c r="C265" s="6">
        <v>7200</v>
      </c>
      <c r="D265" s="6">
        <v>0</v>
      </c>
      <c r="E265" s="6">
        <v>0</v>
      </c>
      <c r="F265" s="6">
        <f t="shared" si="43"/>
        <v>7200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f t="shared" si="44"/>
        <v>7200</v>
      </c>
    </row>
    <row r="266" spans="1:12" hidden="1" x14ac:dyDescent="0.2">
      <c r="A266" s="4" t="s">
        <v>39</v>
      </c>
      <c r="B266" s="5" t="s">
        <v>40</v>
      </c>
      <c r="C266" s="6">
        <v>291600</v>
      </c>
      <c r="D266" s="6">
        <v>0</v>
      </c>
      <c r="E266" s="6">
        <v>0</v>
      </c>
      <c r="F266" s="6">
        <f t="shared" si="43"/>
        <v>291600</v>
      </c>
      <c r="G266" s="7">
        <v>0</v>
      </c>
      <c r="H266" s="7">
        <v>37500</v>
      </c>
      <c r="I266" s="7">
        <v>0</v>
      </c>
      <c r="J266" s="7">
        <v>0</v>
      </c>
      <c r="K266" s="7">
        <v>0</v>
      </c>
      <c r="L266" s="7">
        <f t="shared" si="44"/>
        <v>254100</v>
      </c>
    </row>
    <row r="267" spans="1:12" hidden="1" x14ac:dyDescent="0.2">
      <c r="A267" s="4" t="s">
        <v>41</v>
      </c>
      <c r="B267" s="5" t="s">
        <v>42</v>
      </c>
      <c r="C267" s="6">
        <v>0</v>
      </c>
      <c r="D267" s="6">
        <v>1690</v>
      </c>
      <c r="E267" s="6">
        <v>0</v>
      </c>
      <c r="F267" s="6">
        <f t="shared" si="43"/>
        <v>1690</v>
      </c>
      <c r="G267" s="7">
        <v>0</v>
      </c>
      <c r="H267" s="7">
        <v>1690</v>
      </c>
      <c r="I267" s="7">
        <v>0</v>
      </c>
      <c r="J267" s="7">
        <v>0</v>
      </c>
      <c r="K267" s="7">
        <v>0</v>
      </c>
      <c r="L267" s="7">
        <f t="shared" si="44"/>
        <v>0</v>
      </c>
    </row>
    <row r="268" spans="1:12" ht="25.5" hidden="1" x14ac:dyDescent="0.2">
      <c r="A268" s="9" t="s">
        <v>181</v>
      </c>
      <c r="B268" s="10" t="s">
        <v>182</v>
      </c>
      <c r="C268" s="11">
        <f>SUM(C239:C267)</f>
        <v>13888422</v>
      </c>
      <c r="D268" s="11">
        <f t="shared" ref="D268:L268" si="45">SUM(D239:D267)</f>
        <v>1094232.17</v>
      </c>
      <c r="E268" s="11">
        <f t="shared" si="45"/>
        <v>-1113422.17</v>
      </c>
      <c r="F268" s="11">
        <f t="shared" si="45"/>
        <v>13869232</v>
      </c>
      <c r="G268" s="11">
        <f t="shared" si="45"/>
        <v>903234.12</v>
      </c>
      <c r="H268" s="11">
        <f t="shared" si="45"/>
        <v>60972.4</v>
      </c>
      <c r="I268" s="11">
        <f t="shared" si="45"/>
        <v>7696</v>
      </c>
      <c r="J268" s="11">
        <f t="shared" si="45"/>
        <v>469401.25</v>
      </c>
      <c r="K268" s="11">
        <f t="shared" si="45"/>
        <v>0</v>
      </c>
      <c r="L268" s="11">
        <f t="shared" si="45"/>
        <v>12427928.23</v>
      </c>
    </row>
    <row r="269" spans="1:12" hidden="1" x14ac:dyDescent="0.2">
      <c r="A269" s="4" t="s">
        <v>183</v>
      </c>
      <c r="B269" s="5" t="s">
        <v>184</v>
      </c>
      <c r="C269" s="6">
        <v>2616000</v>
      </c>
      <c r="D269" s="6">
        <v>0</v>
      </c>
      <c r="E269" s="6">
        <v>0</v>
      </c>
      <c r="F269" s="6">
        <f t="shared" si="43"/>
        <v>2616000</v>
      </c>
      <c r="G269" s="7">
        <v>2550000</v>
      </c>
      <c r="H269" s="7">
        <v>0</v>
      </c>
      <c r="I269" s="7">
        <v>0</v>
      </c>
      <c r="J269" s="7">
        <v>0</v>
      </c>
      <c r="K269" s="7">
        <v>0</v>
      </c>
      <c r="L269" s="7">
        <f t="shared" si="44"/>
        <v>66000</v>
      </c>
    </row>
    <row r="270" spans="1:12" hidden="1" x14ac:dyDescent="0.2">
      <c r="A270" s="4" t="s">
        <v>15</v>
      </c>
      <c r="B270" s="5" t="s">
        <v>16</v>
      </c>
      <c r="C270" s="6">
        <v>50000</v>
      </c>
      <c r="D270" s="6">
        <v>66159.199999999997</v>
      </c>
      <c r="E270" s="6">
        <v>-66159.199999999997</v>
      </c>
      <c r="F270" s="6">
        <f t="shared" si="43"/>
        <v>50000</v>
      </c>
      <c r="G270" s="7">
        <v>31909.940000000002</v>
      </c>
      <c r="H270" s="7">
        <v>0</v>
      </c>
      <c r="I270" s="7">
        <v>0</v>
      </c>
      <c r="J270" s="7">
        <v>1930.8600000000001</v>
      </c>
      <c r="K270" s="7">
        <v>0</v>
      </c>
      <c r="L270" s="7">
        <f t="shared" si="44"/>
        <v>16159.199999999997</v>
      </c>
    </row>
    <row r="271" spans="1:12" hidden="1" x14ac:dyDescent="0.2">
      <c r="A271" s="4" t="s">
        <v>37</v>
      </c>
      <c r="B271" s="5" t="s">
        <v>38</v>
      </c>
      <c r="C271" s="6">
        <v>16861</v>
      </c>
      <c r="D271" s="6">
        <v>0</v>
      </c>
      <c r="E271" s="6">
        <v>0</v>
      </c>
      <c r="F271" s="6">
        <f t="shared" si="43"/>
        <v>16861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f t="shared" si="44"/>
        <v>16861</v>
      </c>
    </row>
    <row r="272" spans="1:12" hidden="1" x14ac:dyDescent="0.2">
      <c r="A272" s="4" t="s">
        <v>39</v>
      </c>
      <c r="B272" s="5" t="s">
        <v>40</v>
      </c>
      <c r="C272" s="6">
        <v>12000</v>
      </c>
      <c r="D272" s="6">
        <v>0</v>
      </c>
      <c r="E272" s="6">
        <v>0</v>
      </c>
      <c r="F272" s="6">
        <f t="shared" si="43"/>
        <v>12000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f t="shared" si="44"/>
        <v>12000</v>
      </c>
    </row>
    <row r="273" spans="1:12" hidden="1" x14ac:dyDescent="0.2">
      <c r="A273" s="9" t="s">
        <v>185</v>
      </c>
      <c r="B273" s="10" t="s">
        <v>186</v>
      </c>
      <c r="C273" s="11">
        <f>SUM(C269:C272)</f>
        <v>2694861</v>
      </c>
      <c r="D273" s="11">
        <f t="shared" ref="D273:L273" si="46">SUM(D269:D272)</f>
        <v>66159.199999999997</v>
      </c>
      <c r="E273" s="11">
        <f t="shared" si="46"/>
        <v>-66159.199999999997</v>
      </c>
      <c r="F273" s="11">
        <f t="shared" si="46"/>
        <v>2694861</v>
      </c>
      <c r="G273" s="11">
        <f t="shared" si="46"/>
        <v>2581909.94</v>
      </c>
      <c r="H273" s="11">
        <f t="shared" si="46"/>
        <v>0</v>
      </c>
      <c r="I273" s="11">
        <f t="shared" si="46"/>
        <v>0</v>
      </c>
      <c r="J273" s="11">
        <f t="shared" si="46"/>
        <v>1930.8600000000001</v>
      </c>
      <c r="K273" s="11">
        <f t="shared" si="46"/>
        <v>0</v>
      </c>
      <c r="L273" s="11">
        <f t="shared" si="46"/>
        <v>111020.2</v>
      </c>
    </row>
    <row r="274" spans="1:12" hidden="1" x14ac:dyDescent="0.2">
      <c r="A274" s="4" t="s">
        <v>101</v>
      </c>
      <c r="B274" s="5" t="s">
        <v>102</v>
      </c>
      <c r="C274" s="6">
        <v>588436</v>
      </c>
      <c r="D274" s="6">
        <v>0</v>
      </c>
      <c r="E274" s="6">
        <v>0</v>
      </c>
      <c r="F274" s="6">
        <f t="shared" si="43"/>
        <v>588436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f t="shared" si="44"/>
        <v>588436</v>
      </c>
    </row>
    <row r="275" spans="1:12" hidden="1" x14ac:dyDescent="0.2">
      <c r="A275" s="4" t="s">
        <v>15</v>
      </c>
      <c r="B275" s="5" t="s">
        <v>16</v>
      </c>
      <c r="C275" s="6">
        <v>100735</v>
      </c>
      <c r="D275" s="6">
        <v>24702.510000000002</v>
      </c>
      <c r="E275" s="6">
        <v>-24702.510000000002</v>
      </c>
      <c r="F275" s="6">
        <f t="shared" si="43"/>
        <v>100735</v>
      </c>
      <c r="G275" s="7">
        <v>16767.96</v>
      </c>
      <c r="H275" s="7">
        <v>0</v>
      </c>
      <c r="I275" s="7">
        <v>0</v>
      </c>
      <c r="J275" s="7">
        <v>9857.5300000000007</v>
      </c>
      <c r="K275" s="7">
        <v>0</v>
      </c>
      <c r="L275" s="7">
        <f t="shared" si="44"/>
        <v>74109.510000000009</v>
      </c>
    </row>
    <row r="276" spans="1:12" ht="25.5" hidden="1" x14ac:dyDescent="0.2">
      <c r="A276" s="4" t="s">
        <v>19</v>
      </c>
      <c r="B276" s="5" t="s">
        <v>20</v>
      </c>
      <c r="C276" s="6">
        <v>30000</v>
      </c>
      <c r="D276" s="6">
        <v>0</v>
      </c>
      <c r="E276" s="6">
        <v>0</v>
      </c>
      <c r="F276" s="6">
        <f t="shared" si="43"/>
        <v>30000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f t="shared" si="44"/>
        <v>30000</v>
      </c>
    </row>
    <row r="277" spans="1:12" hidden="1" x14ac:dyDescent="0.2">
      <c r="A277" s="4" t="s">
        <v>89</v>
      </c>
      <c r="B277" s="5" t="s">
        <v>90</v>
      </c>
      <c r="C277" s="6">
        <v>1372</v>
      </c>
      <c r="D277" s="6">
        <v>0</v>
      </c>
      <c r="E277" s="6">
        <v>0</v>
      </c>
      <c r="F277" s="6">
        <f t="shared" si="43"/>
        <v>1372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f t="shared" si="44"/>
        <v>1372</v>
      </c>
    </row>
    <row r="278" spans="1:12" hidden="1" x14ac:dyDescent="0.2">
      <c r="A278" s="4" t="s">
        <v>33</v>
      </c>
      <c r="B278" s="5" t="s">
        <v>34</v>
      </c>
      <c r="C278" s="6">
        <v>25000</v>
      </c>
      <c r="D278" s="6">
        <v>0</v>
      </c>
      <c r="E278" s="6">
        <v>0</v>
      </c>
      <c r="F278" s="6">
        <f t="shared" si="43"/>
        <v>25000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f t="shared" si="44"/>
        <v>25000</v>
      </c>
    </row>
    <row r="279" spans="1:12" hidden="1" x14ac:dyDescent="0.2">
      <c r="A279" s="4" t="s">
        <v>37</v>
      </c>
      <c r="B279" s="5" t="s">
        <v>38</v>
      </c>
      <c r="C279" s="6">
        <v>20000</v>
      </c>
      <c r="D279" s="6">
        <v>0</v>
      </c>
      <c r="E279" s="6">
        <v>0</v>
      </c>
      <c r="F279" s="6">
        <f t="shared" si="43"/>
        <v>20000</v>
      </c>
      <c r="G279" s="7">
        <v>0</v>
      </c>
      <c r="H279" s="7">
        <v>0</v>
      </c>
      <c r="I279" s="7">
        <v>8990</v>
      </c>
      <c r="J279" s="7">
        <v>0</v>
      </c>
      <c r="K279" s="7">
        <v>0</v>
      </c>
      <c r="L279" s="7">
        <f t="shared" si="44"/>
        <v>11010</v>
      </c>
    </row>
    <row r="280" spans="1:12" hidden="1" x14ac:dyDescent="0.2">
      <c r="A280" s="4" t="s">
        <v>39</v>
      </c>
      <c r="B280" s="5" t="s">
        <v>40</v>
      </c>
      <c r="C280" s="6">
        <v>25985</v>
      </c>
      <c r="D280" s="6">
        <v>0</v>
      </c>
      <c r="E280" s="6">
        <v>0</v>
      </c>
      <c r="F280" s="6">
        <f t="shared" si="43"/>
        <v>25985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f t="shared" si="44"/>
        <v>25985</v>
      </c>
    </row>
    <row r="281" spans="1:12" hidden="1" x14ac:dyDescent="0.2">
      <c r="A281" s="9" t="s">
        <v>187</v>
      </c>
      <c r="B281" s="10" t="s">
        <v>188</v>
      </c>
      <c r="C281" s="11">
        <f>SUM(C274:C280)</f>
        <v>791528</v>
      </c>
      <c r="D281" s="11">
        <f t="shared" ref="D281:L281" si="47">SUM(D274:D280)</f>
        <v>24702.510000000002</v>
      </c>
      <c r="E281" s="11">
        <f t="shared" si="47"/>
        <v>-24702.510000000002</v>
      </c>
      <c r="F281" s="11">
        <f t="shared" si="47"/>
        <v>791528</v>
      </c>
      <c r="G281" s="11">
        <f t="shared" si="47"/>
        <v>16767.96</v>
      </c>
      <c r="H281" s="11">
        <f t="shared" si="47"/>
        <v>0</v>
      </c>
      <c r="I281" s="11">
        <f t="shared" si="47"/>
        <v>8990</v>
      </c>
      <c r="J281" s="11">
        <f t="shared" si="47"/>
        <v>9857.5300000000007</v>
      </c>
      <c r="K281" s="11">
        <f t="shared" si="47"/>
        <v>0</v>
      </c>
      <c r="L281" s="11">
        <f t="shared" si="47"/>
        <v>755912.51</v>
      </c>
    </row>
    <row r="282" spans="1:12" hidden="1" x14ac:dyDescent="0.2">
      <c r="A282" s="4" t="s">
        <v>101</v>
      </c>
      <c r="B282" s="5" t="s">
        <v>102</v>
      </c>
      <c r="C282" s="6">
        <v>89128</v>
      </c>
      <c r="D282" s="6">
        <v>0</v>
      </c>
      <c r="E282" s="6">
        <v>0</v>
      </c>
      <c r="F282" s="6">
        <f t="shared" si="43"/>
        <v>89128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f t="shared" si="44"/>
        <v>89128</v>
      </c>
    </row>
    <row r="283" spans="1:12" hidden="1" x14ac:dyDescent="0.2">
      <c r="A283" s="4" t="s">
        <v>83</v>
      </c>
      <c r="B283" s="5" t="s">
        <v>84</v>
      </c>
      <c r="C283" s="6">
        <v>656564</v>
      </c>
      <c r="D283" s="6">
        <v>0</v>
      </c>
      <c r="E283" s="6">
        <v>0</v>
      </c>
      <c r="F283" s="6">
        <f t="shared" si="43"/>
        <v>656564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f t="shared" si="44"/>
        <v>656564</v>
      </c>
    </row>
    <row r="284" spans="1:12" hidden="1" x14ac:dyDescent="0.2">
      <c r="A284" s="4" t="s">
        <v>87</v>
      </c>
      <c r="B284" s="5" t="s">
        <v>88</v>
      </c>
      <c r="C284" s="6">
        <v>779360</v>
      </c>
      <c r="D284" s="6">
        <v>0</v>
      </c>
      <c r="E284" s="6">
        <v>0</v>
      </c>
      <c r="F284" s="6">
        <f t="shared" si="43"/>
        <v>779360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f t="shared" si="44"/>
        <v>779360</v>
      </c>
    </row>
    <row r="285" spans="1:12" hidden="1" x14ac:dyDescent="0.2">
      <c r="A285" s="4" t="s">
        <v>17</v>
      </c>
      <c r="B285" s="5" t="s">
        <v>18</v>
      </c>
      <c r="C285" s="6">
        <v>72928</v>
      </c>
      <c r="D285" s="6">
        <v>0</v>
      </c>
      <c r="E285" s="6">
        <v>0</v>
      </c>
      <c r="F285" s="6">
        <f t="shared" si="43"/>
        <v>72928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f t="shared" si="44"/>
        <v>72928</v>
      </c>
    </row>
    <row r="286" spans="1:12" ht="25.5" hidden="1" x14ac:dyDescent="0.2">
      <c r="A286" s="4" t="s">
        <v>189</v>
      </c>
      <c r="B286" s="5" t="s">
        <v>190</v>
      </c>
      <c r="C286" s="6">
        <v>20116</v>
      </c>
      <c r="D286" s="6">
        <v>0</v>
      </c>
      <c r="E286" s="6">
        <v>0</v>
      </c>
      <c r="F286" s="6">
        <f t="shared" si="43"/>
        <v>20116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f t="shared" si="44"/>
        <v>20116</v>
      </c>
    </row>
    <row r="287" spans="1:12" hidden="1" x14ac:dyDescent="0.2">
      <c r="A287" s="4" t="s">
        <v>33</v>
      </c>
      <c r="B287" s="5" t="s">
        <v>34</v>
      </c>
      <c r="C287" s="6">
        <v>60780</v>
      </c>
      <c r="D287" s="6">
        <v>0</v>
      </c>
      <c r="E287" s="6">
        <v>0</v>
      </c>
      <c r="F287" s="6">
        <f t="shared" si="43"/>
        <v>60780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f t="shared" si="44"/>
        <v>60780</v>
      </c>
    </row>
    <row r="288" spans="1:12" hidden="1" x14ac:dyDescent="0.2">
      <c r="A288" s="4" t="s">
        <v>73</v>
      </c>
      <c r="B288" s="5" t="s">
        <v>74</v>
      </c>
      <c r="C288" s="6">
        <v>6117</v>
      </c>
      <c r="D288" s="6">
        <v>0</v>
      </c>
      <c r="E288" s="6">
        <v>0</v>
      </c>
      <c r="F288" s="6">
        <f t="shared" si="43"/>
        <v>6117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f t="shared" si="44"/>
        <v>6117</v>
      </c>
    </row>
    <row r="289" spans="1:12" hidden="1" x14ac:dyDescent="0.2">
      <c r="A289" s="4" t="s">
        <v>39</v>
      </c>
      <c r="B289" s="5" t="s">
        <v>40</v>
      </c>
      <c r="C289" s="6">
        <v>13356</v>
      </c>
      <c r="D289" s="6">
        <v>10935</v>
      </c>
      <c r="E289" s="6">
        <v>-10935</v>
      </c>
      <c r="F289" s="6">
        <f t="shared" si="43"/>
        <v>13356</v>
      </c>
      <c r="G289" s="7">
        <v>0</v>
      </c>
      <c r="H289" s="7">
        <v>7200</v>
      </c>
      <c r="I289" s="7">
        <v>0</v>
      </c>
      <c r="J289" s="7">
        <v>0</v>
      </c>
      <c r="K289" s="7">
        <v>0</v>
      </c>
      <c r="L289" s="7">
        <f t="shared" si="44"/>
        <v>6156</v>
      </c>
    </row>
    <row r="290" spans="1:12" hidden="1" x14ac:dyDescent="0.2">
      <c r="A290" s="9" t="s">
        <v>191</v>
      </c>
      <c r="B290" s="10" t="s">
        <v>192</v>
      </c>
      <c r="C290" s="11">
        <f>SUM(C282:C289)</f>
        <v>1698349</v>
      </c>
      <c r="D290" s="11">
        <f t="shared" ref="D290:L290" si="48">SUM(D282:D289)</f>
        <v>10935</v>
      </c>
      <c r="E290" s="11">
        <f t="shared" si="48"/>
        <v>-10935</v>
      </c>
      <c r="F290" s="11">
        <f t="shared" si="48"/>
        <v>1698349</v>
      </c>
      <c r="G290" s="11">
        <f t="shared" si="48"/>
        <v>0</v>
      </c>
      <c r="H290" s="11">
        <f t="shared" si="48"/>
        <v>7200</v>
      </c>
      <c r="I290" s="11">
        <f t="shared" si="48"/>
        <v>0</v>
      </c>
      <c r="J290" s="11">
        <f t="shared" si="48"/>
        <v>0</v>
      </c>
      <c r="K290" s="11">
        <f t="shared" si="48"/>
        <v>0</v>
      </c>
      <c r="L290" s="11">
        <f t="shared" si="48"/>
        <v>1691149</v>
      </c>
    </row>
    <row r="291" spans="1:12" hidden="1" x14ac:dyDescent="0.2">
      <c r="A291" s="4" t="s">
        <v>83</v>
      </c>
      <c r="B291" s="5" t="s">
        <v>84</v>
      </c>
      <c r="C291" s="6">
        <v>100000</v>
      </c>
      <c r="D291" s="6">
        <v>0</v>
      </c>
      <c r="E291" s="6">
        <v>0</v>
      </c>
      <c r="F291" s="6">
        <f t="shared" si="43"/>
        <v>100000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f t="shared" si="44"/>
        <v>100000</v>
      </c>
    </row>
    <row r="292" spans="1:12" hidden="1" x14ac:dyDescent="0.2">
      <c r="A292" s="4" t="s">
        <v>15</v>
      </c>
      <c r="B292" s="5" t="s">
        <v>16</v>
      </c>
      <c r="C292" s="6">
        <v>100000</v>
      </c>
      <c r="D292" s="6">
        <v>10163.4</v>
      </c>
      <c r="E292" s="6">
        <v>-10163.4</v>
      </c>
      <c r="F292" s="6">
        <f t="shared" si="43"/>
        <v>100000</v>
      </c>
      <c r="G292" s="7">
        <v>19918.3</v>
      </c>
      <c r="H292" s="7">
        <v>0</v>
      </c>
      <c r="I292" s="7">
        <v>0</v>
      </c>
      <c r="J292" s="7">
        <v>9959.15</v>
      </c>
      <c r="K292" s="7">
        <v>0</v>
      </c>
      <c r="L292" s="7">
        <f t="shared" si="44"/>
        <v>70122.55</v>
      </c>
    </row>
    <row r="293" spans="1:12" hidden="1" x14ac:dyDescent="0.2">
      <c r="A293" s="4" t="s">
        <v>17</v>
      </c>
      <c r="B293" s="5" t="s">
        <v>18</v>
      </c>
      <c r="C293" s="6">
        <v>10000</v>
      </c>
      <c r="D293" s="6">
        <v>0</v>
      </c>
      <c r="E293" s="6">
        <v>0</v>
      </c>
      <c r="F293" s="6">
        <f t="shared" si="43"/>
        <v>10000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f t="shared" si="44"/>
        <v>10000</v>
      </c>
    </row>
    <row r="294" spans="1:12" hidden="1" x14ac:dyDescent="0.2">
      <c r="A294" s="4" t="s">
        <v>193</v>
      </c>
      <c r="B294" s="5" t="s">
        <v>194</v>
      </c>
      <c r="C294" s="6">
        <v>112434</v>
      </c>
      <c r="D294" s="6">
        <v>0</v>
      </c>
      <c r="E294" s="6">
        <v>0</v>
      </c>
      <c r="F294" s="6">
        <f t="shared" si="43"/>
        <v>112434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f t="shared" si="44"/>
        <v>112434</v>
      </c>
    </row>
    <row r="295" spans="1:12" hidden="1" x14ac:dyDescent="0.2">
      <c r="A295" s="4" t="s">
        <v>39</v>
      </c>
      <c r="B295" s="5" t="s">
        <v>40</v>
      </c>
      <c r="C295" s="6">
        <v>60000</v>
      </c>
      <c r="D295" s="6">
        <v>0</v>
      </c>
      <c r="E295" s="6">
        <v>-12000</v>
      </c>
      <c r="F295" s="6">
        <f t="shared" si="43"/>
        <v>48000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f t="shared" si="44"/>
        <v>48000</v>
      </c>
    </row>
    <row r="296" spans="1:12" ht="25.5" hidden="1" x14ac:dyDescent="0.2">
      <c r="A296" s="9" t="s">
        <v>195</v>
      </c>
      <c r="B296" s="10" t="s">
        <v>196</v>
      </c>
      <c r="C296" s="11">
        <f>SUM(C291:C295)</f>
        <v>382434</v>
      </c>
      <c r="D296" s="11">
        <f t="shared" ref="D296:L296" si="49">SUM(D291:D295)</f>
        <v>10163.4</v>
      </c>
      <c r="E296" s="11">
        <f t="shared" si="49"/>
        <v>-22163.4</v>
      </c>
      <c r="F296" s="11">
        <f t="shared" si="49"/>
        <v>370434</v>
      </c>
      <c r="G296" s="11">
        <f t="shared" si="49"/>
        <v>19918.3</v>
      </c>
      <c r="H296" s="11">
        <f t="shared" si="49"/>
        <v>0</v>
      </c>
      <c r="I296" s="11">
        <f t="shared" si="49"/>
        <v>0</v>
      </c>
      <c r="J296" s="11">
        <f t="shared" si="49"/>
        <v>9959.15</v>
      </c>
      <c r="K296" s="11">
        <f t="shared" si="49"/>
        <v>0</v>
      </c>
      <c r="L296" s="11">
        <f t="shared" si="49"/>
        <v>340556.55</v>
      </c>
    </row>
    <row r="297" spans="1:12" hidden="1" x14ac:dyDescent="0.2">
      <c r="A297" s="4" t="s">
        <v>83</v>
      </c>
      <c r="B297" s="5" t="s">
        <v>84</v>
      </c>
      <c r="C297" s="6">
        <v>140000</v>
      </c>
      <c r="D297" s="6">
        <v>0</v>
      </c>
      <c r="E297" s="6">
        <v>0</v>
      </c>
      <c r="F297" s="6">
        <f t="shared" si="43"/>
        <v>140000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f t="shared" si="44"/>
        <v>140000</v>
      </c>
    </row>
    <row r="298" spans="1:12" hidden="1" x14ac:dyDescent="0.2">
      <c r="A298" s="4" t="s">
        <v>87</v>
      </c>
      <c r="B298" s="5" t="s">
        <v>88</v>
      </c>
      <c r="C298" s="6">
        <v>28789</v>
      </c>
      <c r="D298" s="6">
        <v>0</v>
      </c>
      <c r="E298" s="6">
        <v>0</v>
      </c>
      <c r="F298" s="6">
        <f t="shared" si="43"/>
        <v>28789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f t="shared" si="44"/>
        <v>28789</v>
      </c>
    </row>
    <row r="299" spans="1:12" hidden="1" x14ac:dyDescent="0.2">
      <c r="A299" s="4" t="s">
        <v>15</v>
      </c>
      <c r="B299" s="5" t="s">
        <v>16</v>
      </c>
      <c r="C299" s="6">
        <v>43197</v>
      </c>
      <c r="D299" s="6">
        <v>22113.98</v>
      </c>
      <c r="E299" s="6">
        <v>-22113.98</v>
      </c>
      <c r="F299" s="6">
        <f t="shared" si="43"/>
        <v>43197</v>
      </c>
      <c r="G299" s="7">
        <v>11077.02</v>
      </c>
      <c r="H299" s="7">
        <v>0</v>
      </c>
      <c r="I299" s="7">
        <v>0</v>
      </c>
      <c r="J299" s="7">
        <v>11077.02</v>
      </c>
      <c r="K299" s="7">
        <v>0</v>
      </c>
      <c r="L299" s="7">
        <f t="shared" si="44"/>
        <v>21042.959999999999</v>
      </c>
    </row>
    <row r="300" spans="1:12" hidden="1" x14ac:dyDescent="0.2">
      <c r="A300" s="4" t="s">
        <v>79</v>
      </c>
      <c r="B300" s="5" t="s">
        <v>80</v>
      </c>
      <c r="C300" s="6">
        <v>0</v>
      </c>
      <c r="D300" s="6">
        <v>1179.72</v>
      </c>
      <c r="E300" s="6">
        <v>0</v>
      </c>
      <c r="F300" s="6">
        <f t="shared" si="43"/>
        <v>1179.72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f t="shared" si="44"/>
        <v>1179.72</v>
      </c>
    </row>
    <row r="301" spans="1:12" ht="25.5" hidden="1" x14ac:dyDescent="0.2">
      <c r="A301" s="4" t="s">
        <v>19</v>
      </c>
      <c r="B301" s="5" t="s">
        <v>20</v>
      </c>
      <c r="C301" s="6">
        <v>60000</v>
      </c>
      <c r="D301" s="6">
        <v>0</v>
      </c>
      <c r="E301" s="6">
        <v>-1179.72</v>
      </c>
      <c r="F301" s="6">
        <f t="shared" si="43"/>
        <v>58820.28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f t="shared" si="44"/>
        <v>58820.28</v>
      </c>
    </row>
    <row r="302" spans="1:12" hidden="1" x14ac:dyDescent="0.2">
      <c r="A302" s="4" t="s">
        <v>149</v>
      </c>
      <c r="B302" s="5" t="s">
        <v>150</v>
      </c>
      <c r="C302" s="6">
        <v>10000</v>
      </c>
      <c r="D302" s="6">
        <v>0</v>
      </c>
      <c r="E302" s="6">
        <v>0</v>
      </c>
      <c r="F302" s="6">
        <f t="shared" si="43"/>
        <v>10000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f t="shared" si="44"/>
        <v>10000</v>
      </c>
    </row>
    <row r="303" spans="1:12" hidden="1" x14ac:dyDescent="0.2">
      <c r="A303" s="4" t="s">
        <v>33</v>
      </c>
      <c r="B303" s="5" t="s">
        <v>34</v>
      </c>
      <c r="C303" s="6">
        <v>75000</v>
      </c>
      <c r="D303" s="6">
        <v>0</v>
      </c>
      <c r="E303" s="6">
        <v>0</v>
      </c>
      <c r="F303" s="6">
        <f t="shared" si="43"/>
        <v>75000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f t="shared" si="44"/>
        <v>75000</v>
      </c>
    </row>
    <row r="304" spans="1:12" hidden="1" x14ac:dyDescent="0.2">
      <c r="A304" s="4" t="s">
        <v>69</v>
      </c>
      <c r="B304" s="5" t="s">
        <v>70</v>
      </c>
      <c r="C304" s="6">
        <v>3000</v>
      </c>
      <c r="D304" s="6">
        <v>0</v>
      </c>
      <c r="E304" s="6">
        <v>0</v>
      </c>
      <c r="F304" s="6">
        <f t="shared" si="43"/>
        <v>3000</v>
      </c>
      <c r="G304" s="7">
        <v>0</v>
      </c>
      <c r="H304" s="7">
        <v>492</v>
      </c>
      <c r="I304" s="7">
        <v>0</v>
      </c>
      <c r="J304" s="7">
        <v>0</v>
      </c>
      <c r="K304" s="7">
        <v>0</v>
      </c>
      <c r="L304" s="7">
        <f t="shared" si="44"/>
        <v>2508</v>
      </c>
    </row>
    <row r="305" spans="1:12" hidden="1" x14ac:dyDescent="0.2">
      <c r="A305" s="4" t="s">
        <v>39</v>
      </c>
      <c r="B305" s="5" t="s">
        <v>40</v>
      </c>
      <c r="C305" s="6">
        <v>72000</v>
      </c>
      <c r="D305" s="6">
        <v>0</v>
      </c>
      <c r="E305" s="6">
        <v>0</v>
      </c>
      <c r="F305" s="6">
        <f t="shared" si="43"/>
        <v>72000</v>
      </c>
      <c r="G305" s="7">
        <v>0</v>
      </c>
      <c r="H305" s="7">
        <v>6000</v>
      </c>
      <c r="I305" s="7">
        <v>0</v>
      </c>
      <c r="J305" s="7">
        <v>0</v>
      </c>
      <c r="K305" s="7">
        <v>0</v>
      </c>
      <c r="L305" s="7">
        <f t="shared" si="44"/>
        <v>66000</v>
      </c>
    </row>
    <row r="306" spans="1:12" ht="25.5" hidden="1" x14ac:dyDescent="0.2">
      <c r="A306" s="9" t="s">
        <v>197</v>
      </c>
      <c r="B306" s="10" t="s">
        <v>198</v>
      </c>
      <c r="C306" s="11">
        <f>SUM(C297:C305)</f>
        <v>431986</v>
      </c>
      <c r="D306" s="11">
        <f t="shared" ref="D306:L306" si="50">SUM(D297:D305)</f>
        <v>23293.7</v>
      </c>
      <c r="E306" s="11">
        <f t="shared" si="50"/>
        <v>-23293.7</v>
      </c>
      <c r="F306" s="11">
        <f t="shared" si="50"/>
        <v>431986</v>
      </c>
      <c r="G306" s="11">
        <f t="shared" si="50"/>
        <v>11077.02</v>
      </c>
      <c r="H306" s="11">
        <f t="shared" si="50"/>
        <v>6492</v>
      </c>
      <c r="I306" s="11">
        <f t="shared" si="50"/>
        <v>0</v>
      </c>
      <c r="J306" s="11">
        <f t="shared" si="50"/>
        <v>11077.02</v>
      </c>
      <c r="K306" s="11">
        <f t="shared" si="50"/>
        <v>0</v>
      </c>
      <c r="L306" s="11">
        <f t="shared" si="50"/>
        <v>403339.95999999996</v>
      </c>
    </row>
    <row r="307" spans="1:12" hidden="1" x14ac:dyDescent="0.2">
      <c r="A307" s="4" t="s">
        <v>83</v>
      </c>
      <c r="B307" s="5" t="s">
        <v>84</v>
      </c>
      <c r="C307" s="6">
        <v>162268</v>
      </c>
      <c r="D307" s="6">
        <v>162268</v>
      </c>
      <c r="E307" s="6">
        <v>-324536</v>
      </c>
      <c r="F307" s="6">
        <f t="shared" si="43"/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f t="shared" si="44"/>
        <v>0</v>
      </c>
    </row>
    <row r="308" spans="1:12" hidden="1" x14ac:dyDescent="0.2">
      <c r="A308" s="4" t="s">
        <v>87</v>
      </c>
      <c r="B308" s="5" t="s">
        <v>88</v>
      </c>
      <c r="C308" s="6">
        <v>275664</v>
      </c>
      <c r="D308" s="6">
        <v>275664</v>
      </c>
      <c r="E308" s="6">
        <v>-551328</v>
      </c>
      <c r="F308" s="6">
        <f t="shared" si="43"/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f t="shared" si="44"/>
        <v>0</v>
      </c>
    </row>
    <row r="309" spans="1:12" hidden="1" x14ac:dyDescent="0.2">
      <c r="A309" s="4" t="s">
        <v>15</v>
      </c>
      <c r="B309" s="5" t="s">
        <v>16</v>
      </c>
      <c r="C309" s="6">
        <v>150000</v>
      </c>
      <c r="D309" s="6">
        <v>37297</v>
      </c>
      <c r="E309" s="6">
        <v>-37297</v>
      </c>
      <c r="F309" s="6">
        <f t="shared" si="43"/>
        <v>150000</v>
      </c>
      <c r="G309" s="7">
        <v>25202.75</v>
      </c>
      <c r="H309" s="7">
        <v>0</v>
      </c>
      <c r="I309" s="7">
        <v>0</v>
      </c>
      <c r="J309" s="7">
        <v>12499.75</v>
      </c>
      <c r="K309" s="7">
        <v>0</v>
      </c>
      <c r="L309" s="7">
        <f t="shared" si="44"/>
        <v>112297.5</v>
      </c>
    </row>
    <row r="310" spans="1:12" hidden="1" x14ac:dyDescent="0.2">
      <c r="A310" s="4" t="s">
        <v>17</v>
      </c>
      <c r="B310" s="5" t="s">
        <v>18</v>
      </c>
      <c r="C310" s="6">
        <v>70000</v>
      </c>
      <c r="D310" s="6">
        <v>0</v>
      </c>
      <c r="E310" s="6">
        <v>0</v>
      </c>
      <c r="F310" s="6">
        <f t="shared" si="43"/>
        <v>70000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f t="shared" si="44"/>
        <v>70000</v>
      </c>
    </row>
    <row r="311" spans="1:12" hidden="1" x14ac:dyDescent="0.2">
      <c r="A311" s="4" t="s">
        <v>63</v>
      </c>
      <c r="B311" s="5" t="s">
        <v>64</v>
      </c>
      <c r="C311" s="6">
        <v>10000</v>
      </c>
      <c r="D311" s="6">
        <v>0</v>
      </c>
      <c r="E311" s="6">
        <v>0</v>
      </c>
      <c r="F311" s="6">
        <f t="shared" si="43"/>
        <v>10000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f t="shared" si="44"/>
        <v>10000</v>
      </c>
    </row>
    <row r="312" spans="1:12" hidden="1" x14ac:dyDescent="0.2">
      <c r="A312" s="4" t="s">
        <v>27</v>
      </c>
      <c r="B312" s="5" t="s">
        <v>28</v>
      </c>
      <c r="C312" s="6">
        <v>10000</v>
      </c>
      <c r="D312" s="6">
        <v>0</v>
      </c>
      <c r="E312" s="6">
        <v>0</v>
      </c>
      <c r="F312" s="6">
        <f t="shared" si="43"/>
        <v>10000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f t="shared" si="44"/>
        <v>10000</v>
      </c>
    </row>
    <row r="313" spans="1:12" hidden="1" x14ac:dyDescent="0.2">
      <c r="A313" s="4" t="s">
        <v>89</v>
      </c>
      <c r="B313" s="5" t="s">
        <v>90</v>
      </c>
      <c r="C313" s="6">
        <v>12703</v>
      </c>
      <c r="D313" s="6">
        <v>0</v>
      </c>
      <c r="E313" s="6">
        <v>0</v>
      </c>
      <c r="F313" s="6">
        <f t="shared" si="43"/>
        <v>12703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f t="shared" si="44"/>
        <v>12703</v>
      </c>
    </row>
    <row r="314" spans="1:12" ht="25.5" hidden="1" x14ac:dyDescent="0.2">
      <c r="A314" s="4" t="s">
        <v>35</v>
      </c>
      <c r="B314" s="5" t="s">
        <v>36</v>
      </c>
      <c r="C314" s="6">
        <v>15000</v>
      </c>
      <c r="D314" s="6">
        <v>7500</v>
      </c>
      <c r="E314" s="6">
        <v>-7500</v>
      </c>
      <c r="F314" s="6">
        <f t="shared" si="43"/>
        <v>15000</v>
      </c>
      <c r="G314" s="7">
        <v>0</v>
      </c>
      <c r="H314" s="7">
        <v>6380</v>
      </c>
      <c r="I314" s="7">
        <v>0</v>
      </c>
      <c r="J314" s="7">
        <v>0</v>
      </c>
      <c r="K314" s="7">
        <v>0</v>
      </c>
      <c r="L314" s="7">
        <f t="shared" si="44"/>
        <v>8620</v>
      </c>
    </row>
    <row r="315" spans="1:12" hidden="1" x14ac:dyDescent="0.2">
      <c r="A315" s="4" t="s">
        <v>37</v>
      </c>
      <c r="B315" s="5" t="s">
        <v>38</v>
      </c>
      <c r="C315" s="6">
        <v>15000</v>
      </c>
      <c r="D315" s="6">
        <v>0</v>
      </c>
      <c r="E315" s="6">
        <v>0</v>
      </c>
      <c r="F315" s="6">
        <f t="shared" si="43"/>
        <v>15000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f t="shared" si="44"/>
        <v>15000</v>
      </c>
    </row>
    <row r="316" spans="1:12" hidden="1" x14ac:dyDescent="0.2">
      <c r="A316" s="4" t="s">
        <v>69</v>
      </c>
      <c r="B316" s="5" t="s">
        <v>70</v>
      </c>
      <c r="C316" s="6">
        <v>2000</v>
      </c>
      <c r="D316" s="6">
        <v>2000</v>
      </c>
      <c r="E316" s="6">
        <v>-2000</v>
      </c>
      <c r="F316" s="6">
        <f t="shared" si="43"/>
        <v>2000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f t="shared" si="44"/>
        <v>2000</v>
      </c>
    </row>
    <row r="317" spans="1:12" hidden="1" x14ac:dyDescent="0.2">
      <c r="A317" s="4" t="s">
        <v>39</v>
      </c>
      <c r="B317" s="5" t="s">
        <v>40</v>
      </c>
      <c r="C317" s="6">
        <v>15000</v>
      </c>
      <c r="D317" s="6">
        <v>15000</v>
      </c>
      <c r="E317" s="6">
        <v>-15000</v>
      </c>
      <c r="F317" s="6">
        <f t="shared" si="43"/>
        <v>15000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f t="shared" si="44"/>
        <v>15000</v>
      </c>
    </row>
    <row r="318" spans="1:12" hidden="1" x14ac:dyDescent="0.2">
      <c r="A318" s="9" t="s">
        <v>199</v>
      </c>
      <c r="B318" s="10" t="s">
        <v>200</v>
      </c>
      <c r="C318" s="11">
        <f>SUM(C307:C317)</f>
        <v>737635</v>
      </c>
      <c r="D318" s="11">
        <f t="shared" ref="D318:L318" si="51">SUM(D307:D317)</f>
        <v>499729</v>
      </c>
      <c r="E318" s="11">
        <f t="shared" si="51"/>
        <v>-937661</v>
      </c>
      <c r="F318" s="11">
        <f t="shared" si="51"/>
        <v>299703</v>
      </c>
      <c r="G318" s="11">
        <f t="shared" si="51"/>
        <v>25202.75</v>
      </c>
      <c r="H318" s="11">
        <f t="shared" si="51"/>
        <v>6380</v>
      </c>
      <c r="I318" s="11">
        <f t="shared" si="51"/>
        <v>0</v>
      </c>
      <c r="J318" s="11">
        <f t="shared" si="51"/>
        <v>12499.75</v>
      </c>
      <c r="K318" s="11">
        <f t="shared" si="51"/>
        <v>0</v>
      </c>
      <c r="L318" s="11">
        <f t="shared" si="51"/>
        <v>255620.5</v>
      </c>
    </row>
    <row r="319" spans="1:12" hidden="1" x14ac:dyDescent="0.2">
      <c r="A319" s="4" t="s">
        <v>83</v>
      </c>
      <c r="B319" s="5" t="s">
        <v>84</v>
      </c>
      <c r="C319" s="6">
        <v>347000</v>
      </c>
      <c r="D319" s="6">
        <v>347000</v>
      </c>
      <c r="E319" s="6">
        <v>-509860</v>
      </c>
      <c r="F319" s="6">
        <f t="shared" si="43"/>
        <v>184140</v>
      </c>
      <c r="G319" s="7">
        <v>0</v>
      </c>
      <c r="H319" s="7">
        <v>184140</v>
      </c>
      <c r="I319" s="7">
        <v>0</v>
      </c>
      <c r="J319" s="7">
        <v>0</v>
      </c>
      <c r="K319" s="7">
        <v>0</v>
      </c>
      <c r="L319" s="7">
        <f t="shared" si="44"/>
        <v>0</v>
      </c>
    </row>
    <row r="320" spans="1:12" hidden="1" x14ac:dyDescent="0.2">
      <c r="A320" s="4" t="s">
        <v>87</v>
      </c>
      <c r="B320" s="5" t="s">
        <v>88</v>
      </c>
      <c r="C320" s="6">
        <v>278712</v>
      </c>
      <c r="D320" s="6">
        <v>879504</v>
      </c>
      <c r="E320" s="6">
        <v>-278712</v>
      </c>
      <c r="F320" s="6">
        <f t="shared" si="43"/>
        <v>879504</v>
      </c>
      <c r="G320" s="7">
        <v>0</v>
      </c>
      <c r="H320" s="7">
        <v>879483.78</v>
      </c>
      <c r="I320" s="7">
        <v>0</v>
      </c>
      <c r="J320" s="7">
        <v>0</v>
      </c>
      <c r="K320" s="7">
        <v>0</v>
      </c>
      <c r="L320" s="7">
        <f t="shared" si="44"/>
        <v>20.21999999997206</v>
      </c>
    </row>
    <row r="321" spans="1:12" ht="25.5" hidden="1" x14ac:dyDescent="0.2">
      <c r="A321" s="4" t="s">
        <v>91</v>
      </c>
      <c r="B321" s="5" t="s">
        <v>92</v>
      </c>
      <c r="C321" s="6">
        <v>113092</v>
      </c>
      <c r="D321" s="6">
        <v>0</v>
      </c>
      <c r="E321" s="6">
        <v>0</v>
      </c>
      <c r="F321" s="6">
        <f t="shared" si="43"/>
        <v>113092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f t="shared" si="44"/>
        <v>113092</v>
      </c>
    </row>
    <row r="322" spans="1:12" hidden="1" x14ac:dyDescent="0.2">
      <c r="A322" s="9" t="s">
        <v>201</v>
      </c>
      <c r="B322" s="10" t="s">
        <v>202</v>
      </c>
      <c r="C322" s="11">
        <f>SUM(C319:C321)</f>
        <v>738804</v>
      </c>
      <c r="D322" s="11">
        <f t="shared" ref="D322:L322" si="52">SUM(D319:D321)</f>
        <v>1226504</v>
      </c>
      <c r="E322" s="11">
        <f t="shared" si="52"/>
        <v>-788572</v>
      </c>
      <c r="F322" s="11">
        <f t="shared" si="52"/>
        <v>1176736</v>
      </c>
      <c r="G322" s="11">
        <f t="shared" si="52"/>
        <v>0</v>
      </c>
      <c r="H322" s="11">
        <f t="shared" si="52"/>
        <v>1063623.78</v>
      </c>
      <c r="I322" s="11">
        <f t="shared" si="52"/>
        <v>0</v>
      </c>
      <c r="J322" s="11">
        <f t="shared" si="52"/>
        <v>0</v>
      </c>
      <c r="K322" s="11">
        <f t="shared" si="52"/>
        <v>0</v>
      </c>
      <c r="L322" s="11">
        <f t="shared" si="52"/>
        <v>113112.21999999997</v>
      </c>
    </row>
    <row r="323" spans="1:12" x14ac:dyDescent="0.2">
      <c r="A323" s="4" t="s">
        <v>203</v>
      </c>
      <c r="B323" s="5" t="s">
        <v>204</v>
      </c>
      <c r="C323" s="6">
        <v>17500</v>
      </c>
      <c r="D323" s="6">
        <v>0</v>
      </c>
      <c r="E323" s="6">
        <v>0</v>
      </c>
      <c r="F323" s="6">
        <f t="shared" si="43"/>
        <v>17500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f t="shared" si="44"/>
        <v>17500</v>
      </c>
    </row>
    <row r="324" spans="1:12" x14ac:dyDescent="0.2">
      <c r="A324" s="4" t="s">
        <v>143</v>
      </c>
      <c r="B324" s="5" t="s">
        <v>144</v>
      </c>
      <c r="C324" s="6">
        <v>0</v>
      </c>
      <c r="D324" s="6">
        <v>13.5</v>
      </c>
      <c r="E324" s="6">
        <v>0</v>
      </c>
      <c r="F324" s="6">
        <f t="shared" si="43"/>
        <v>13.5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f t="shared" si="44"/>
        <v>13.5</v>
      </c>
    </row>
    <row r="325" spans="1:12" x14ac:dyDescent="0.2">
      <c r="A325" s="4" t="s">
        <v>205</v>
      </c>
      <c r="B325" s="5" t="s">
        <v>206</v>
      </c>
      <c r="C325" s="6">
        <v>46787</v>
      </c>
      <c r="D325" s="6">
        <v>0</v>
      </c>
      <c r="E325" s="6">
        <v>-3315.59</v>
      </c>
      <c r="F325" s="6">
        <f t="shared" si="43"/>
        <v>43471.41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f t="shared" si="44"/>
        <v>43471.41</v>
      </c>
    </row>
    <row r="326" spans="1:12" ht="25.5" x14ac:dyDescent="0.2">
      <c r="A326" s="4" t="s">
        <v>11</v>
      </c>
      <c r="B326" s="5" t="s">
        <v>12</v>
      </c>
      <c r="C326" s="6">
        <v>0</v>
      </c>
      <c r="D326" s="6">
        <v>3245.09</v>
      </c>
      <c r="E326" s="6">
        <v>0</v>
      </c>
      <c r="F326" s="6">
        <f t="shared" ref="F326:F389" si="53">C326+D326+E326</f>
        <v>3245.09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f t="shared" ref="L326:L389" si="54">F326-G326-H326-I326-J326-K326</f>
        <v>3245.09</v>
      </c>
    </row>
    <row r="327" spans="1:12" ht="25.5" x14ac:dyDescent="0.2">
      <c r="A327" s="4" t="s">
        <v>207</v>
      </c>
      <c r="B327" s="5" t="s">
        <v>208</v>
      </c>
      <c r="C327" s="6">
        <v>0</v>
      </c>
      <c r="D327" s="6">
        <v>57</v>
      </c>
      <c r="E327" s="6">
        <v>0</v>
      </c>
      <c r="F327" s="6">
        <f t="shared" si="53"/>
        <v>57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f t="shared" si="54"/>
        <v>57</v>
      </c>
    </row>
    <row r="328" spans="1:12" ht="25.5" x14ac:dyDescent="0.2">
      <c r="A328" s="4" t="s">
        <v>61</v>
      </c>
      <c r="B328" s="5" t="s">
        <v>62</v>
      </c>
      <c r="C328" s="6">
        <v>60631</v>
      </c>
      <c r="D328" s="6">
        <v>0</v>
      </c>
      <c r="E328" s="6">
        <v>0</v>
      </c>
      <c r="F328" s="6">
        <f t="shared" si="53"/>
        <v>60631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f t="shared" si="54"/>
        <v>60631</v>
      </c>
    </row>
    <row r="329" spans="1:12" x14ac:dyDescent="0.2">
      <c r="A329" s="4" t="s">
        <v>15</v>
      </c>
      <c r="B329" s="5" t="s">
        <v>16</v>
      </c>
      <c r="C329" s="6">
        <v>325680</v>
      </c>
      <c r="D329" s="6">
        <v>76154.740000000005</v>
      </c>
      <c r="E329" s="6">
        <v>-76154.740000000005</v>
      </c>
      <c r="F329" s="6">
        <f t="shared" si="53"/>
        <v>325680</v>
      </c>
      <c r="G329" s="7">
        <v>57112.68</v>
      </c>
      <c r="H329" s="7">
        <v>0</v>
      </c>
      <c r="I329" s="7">
        <v>0</v>
      </c>
      <c r="J329" s="7">
        <v>29572.58</v>
      </c>
      <c r="K329" s="7">
        <v>0</v>
      </c>
      <c r="L329" s="7">
        <f t="shared" si="54"/>
        <v>238994.74</v>
      </c>
    </row>
    <row r="330" spans="1:12" x14ac:dyDescent="0.2">
      <c r="A330" s="4" t="s">
        <v>17</v>
      </c>
      <c r="B330" s="5" t="s">
        <v>18</v>
      </c>
      <c r="C330" s="6">
        <v>42000</v>
      </c>
      <c r="D330" s="6">
        <v>0</v>
      </c>
      <c r="E330" s="6">
        <v>0</v>
      </c>
      <c r="F330" s="6">
        <f t="shared" si="53"/>
        <v>42000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f t="shared" si="54"/>
        <v>42000</v>
      </c>
    </row>
    <row r="331" spans="1:12" ht="25.5" x14ac:dyDescent="0.2">
      <c r="A331" s="4" t="s">
        <v>109</v>
      </c>
      <c r="B331" s="5" t="s">
        <v>110</v>
      </c>
      <c r="C331" s="6">
        <v>20000</v>
      </c>
      <c r="D331" s="6">
        <v>0</v>
      </c>
      <c r="E331" s="6">
        <v>0</v>
      </c>
      <c r="F331" s="6">
        <f t="shared" si="53"/>
        <v>20000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f t="shared" si="54"/>
        <v>20000</v>
      </c>
    </row>
    <row r="332" spans="1:12" ht="25.5" x14ac:dyDescent="0.2">
      <c r="A332" s="4" t="s">
        <v>19</v>
      </c>
      <c r="B332" s="5" t="s">
        <v>20</v>
      </c>
      <c r="C332" s="6">
        <v>93595</v>
      </c>
      <c r="D332" s="6">
        <v>0</v>
      </c>
      <c r="E332" s="6">
        <v>0</v>
      </c>
      <c r="F332" s="6">
        <f t="shared" si="53"/>
        <v>93595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f t="shared" si="54"/>
        <v>93595</v>
      </c>
    </row>
    <row r="333" spans="1:12" x14ac:dyDescent="0.2">
      <c r="A333" s="4" t="s">
        <v>209</v>
      </c>
      <c r="B333" s="5" t="s">
        <v>210</v>
      </c>
      <c r="C333" s="6">
        <v>84000</v>
      </c>
      <c r="D333" s="6">
        <v>0</v>
      </c>
      <c r="E333" s="6">
        <v>0</v>
      </c>
      <c r="F333" s="6">
        <f t="shared" si="53"/>
        <v>84000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f t="shared" si="54"/>
        <v>84000</v>
      </c>
    </row>
    <row r="334" spans="1:12" x14ac:dyDescent="0.2">
      <c r="A334" s="4" t="s">
        <v>149</v>
      </c>
      <c r="B334" s="5" t="s">
        <v>150</v>
      </c>
      <c r="C334" s="6">
        <v>91800</v>
      </c>
      <c r="D334" s="6">
        <v>0</v>
      </c>
      <c r="E334" s="6">
        <v>0</v>
      </c>
      <c r="F334" s="6">
        <f t="shared" si="53"/>
        <v>91800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f t="shared" si="54"/>
        <v>91800</v>
      </c>
    </row>
    <row r="335" spans="1:12" x14ac:dyDescent="0.2">
      <c r="A335" s="4" t="s">
        <v>179</v>
      </c>
      <c r="B335" s="5" t="s">
        <v>180</v>
      </c>
      <c r="C335" s="6">
        <v>30000</v>
      </c>
      <c r="D335" s="6">
        <v>0</v>
      </c>
      <c r="E335" s="6">
        <v>-5500</v>
      </c>
      <c r="F335" s="6">
        <f t="shared" si="53"/>
        <v>24500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f t="shared" si="54"/>
        <v>24500</v>
      </c>
    </row>
    <row r="336" spans="1:12" x14ac:dyDescent="0.2">
      <c r="A336" s="4" t="s">
        <v>29</v>
      </c>
      <c r="B336" s="5" t="s">
        <v>30</v>
      </c>
      <c r="C336" s="6">
        <v>80000</v>
      </c>
      <c r="D336" s="6">
        <v>0</v>
      </c>
      <c r="E336" s="6">
        <v>0</v>
      </c>
      <c r="F336" s="6">
        <f t="shared" si="53"/>
        <v>80000</v>
      </c>
      <c r="G336" s="7">
        <v>0</v>
      </c>
      <c r="H336" s="7">
        <v>47049.599999999999</v>
      </c>
      <c r="I336" s="7">
        <v>0</v>
      </c>
      <c r="J336" s="7">
        <v>0</v>
      </c>
      <c r="K336" s="7">
        <v>0</v>
      </c>
      <c r="L336" s="7">
        <f t="shared" si="54"/>
        <v>32950.400000000001</v>
      </c>
    </row>
    <row r="337" spans="1:12" x14ac:dyDescent="0.2">
      <c r="A337" s="4" t="s">
        <v>211</v>
      </c>
      <c r="B337" s="5" t="s">
        <v>212</v>
      </c>
      <c r="C337" s="6">
        <v>0</v>
      </c>
      <c r="D337" s="6">
        <v>2000</v>
      </c>
      <c r="E337" s="6">
        <v>0</v>
      </c>
      <c r="F337" s="6">
        <f t="shared" si="53"/>
        <v>2000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f t="shared" si="54"/>
        <v>2000</v>
      </c>
    </row>
    <row r="338" spans="1:12" x14ac:dyDescent="0.2">
      <c r="A338" s="4" t="s">
        <v>89</v>
      </c>
      <c r="B338" s="5" t="s">
        <v>90</v>
      </c>
      <c r="C338" s="6">
        <v>18889</v>
      </c>
      <c r="D338" s="6">
        <v>0</v>
      </c>
      <c r="E338" s="6">
        <v>0</v>
      </c>
      <c r="F338" s="6">
        <f t="shared" si="53"/>
        <v>18889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f t="shared" si="54"/>
        <v>18889</v>
      </c>
    </row>
    <row r="339" spans="1:12" x14ac:dyDescent="0.2">
      <c r="A339" s="4" t="s">
        <v>33</v>
      </c>
      <c r="B339" s="5" t="s">
        <v>34</v>
      </c>
      <c r="C339" s="6">
        <v>50660</v>
      </c>
      <c r="D339" s="6">
        <v>0</v>
      </c>
      <c r="E339" s="6">
        <v>-6500</v>
      </c>
      <c r="F339" s="6">
        <f t="shared" si="53"/>
        <v>44160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f t="shared" si="54"/>
        <v>44160</v>
      </c>
    </row>
    <row r="340" spans="1:12" x14ac:dyDescent="0.2">
      <c r="A340" s="4" t="s">
        <v>37</v>
      </c>
      <c r="B340" s="5" t="s">
        <v>38</v>
      </c>
      <c r="C340" s="6">
        <v>51871</v>
      </c>
      <c r="D340" s="6">
        <v>0</v>
      </c>
      <c r="E340" s="6">
        <v>0</v>
      </c>
      <c r="F340" s="6">
        <f t="shared" si="53"/>
        <v>51871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f t="shared" si="54"/>
        <v>51871</v>
      </c>
    </row>
    <row r="341" spans="1:12" x14ac:dyDescent="0.2">
      <c r="A341" s="4" t="s">
        <v>73</v>
      </c>
      <c r="B341" s="5" t="s">
        <v>74</v>
      </c>
      <c r="C341" s="6">
        <v>11010</v>
      </c>
      <c r="D341" s="6">
        <v>0</v>
      </c>
      <c r="E341" s="6">
        <v>-148</v>
      </c>
      <c r="F341" s="6">
        <f t="shared" si="53"/>
        <v>10862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f t="shared" si="54"/>
        <v>10862</v>
      </c>
    </row>
    <row r="342" spans="1:12" x14ac:dyDescent="0.2">
      <c r="A342" s="4" t="s">
        <v>69</v>
      </c>
      <c r="B342" s="5" t="s">
        <v>70</v>
      </c>
      <c r="C342" s="6">
        <v>0</v>
      </c>
      <c r="D342" s="6">
        <v>39000</v>
      </c>
      <c r="E342" s="6">
        <v>-5160</v>
      </c>
      <c r="F342" s="6">
        <f t="shared" si="53"/>
        <v>33840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f t="shared" si="54"/>
        <v>33840</v>
      </c>
    </row>
    <row r="343" spans="1:12" x14ac:dyDescent="0.2">
      <c r="A343" s="4" t="s">
        <v>213</v>
      </c>
      <c r="B343" s="5" t="s">
        <v>214</v>
      </c>
      <c r="C343" s="6">
        <v>39000</v>
      </c>
      <c r="D343" s="6">
        <v>35100</v>
      </c>
      <c r="E343" s="6">
        <v>-74100</v>
      </c>
      <c r="F343" s="6">
        <f t="shared" si="53"/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f t="shared" si="54"/>
        <v>0</v>
      </c>
    </row>
    <row r="344" spans="1:12" x14ac:dyDescent="0.2">
      <c r="A344" s="4" t="s">
        <v>39</v>
      </c>
      <c r="B344" s="5" t="s">
        <v>40</v>
      </c>
      <c r="C344" s="6">
        <v>184800</v>
      </c>
      <c r="D344" s="6">
        <v>9000</v>
      </c>
      <c r="E344" s="6">
        <v>-32200</v>
      </c>
      <c r="F344" s="6">
        <f t="shared" si="53"/>
        <v>161600</v>
      </c>
      <c r="G344" s="7">
        <v>0</v>
      </c>
      <c r="H344" s="7">
        <v>3000</v>
      </c>
      <c r="I344" s="7">
        <v>0</v>
      </c>
      <c r="J344" s="7">
        <v>0</v>
      </c>
      <c r="K344" s="7">
        <v>0</v>
      </c>
      <c r="L344" s="7">
        <f t="shared" si="54"/>
        <v>158600</v>
      </c>
    </row>
    <row r="345" spans="1:12" x14ac:dyDescent="0.2">
      <c r="A345" s="4" t="s">
        <v>93</v>
      </c>
      <c r="B345" s="5" t="s">
        <v>94</v>
      </c>
      <c r="C345" s="6">
        <v>209800</v>
      </c>
      <c r="D345" s="6">
        <v>0</v>
      </c>
      <c r="E345" s="6">
        <v>0</v>
      </c>
      <c r="F345" s="6">
        <f t="shared" si="53"/>
        <v>209800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f t="shared" si="54"/>
        <v>209800</v>
      </c>
    </row>
    <row r="346" spans="1:12" x14ac:dyDescent="0.2">
      <c r="A346" s="4" t="s">
        <v>41</v>
      </c>
      <c r="B346" s="5" t="s">
        <v>42</v>
      </c>
      <c r="C346" s="6">
        <v>0</v>
      </c>
      <c r="D346" s="6">
        <v>5872</v>
      </c>
      <c r="E346" s="6">
        <v>0</v>
      </c>
      <c r="F346" s="6">
        <f t="shared" si="53"/>
        <v>5872</v>
      </c>
      <c r="G346" s="7">
        <v>0</v>
      </c>
      <c r="H346" s="7">
        <v>5105</v>
      </c>
      <c r="I346" s="7">
        <v>0</v>
      </c>
      <c r="J346" s="7">
        <v>0</v>
      </c>
      <c r="K346" s="7">
        <v>0</v>
      </c>
      <c r="L346" s="7">
        <f t="shared" si="54"/>
        <v>767</v>
      </c>
    </row>
    <row r="347" spans="1:12" x14ac:dyDescent="0.2">
      <c r="A347" s="9" t="s">
        <v>215</v>
      </c>
      <c r="B347" s="10" t="s">
        <v>216</v>
      </c>
      <c r="C347" s="11">
        <f>SUM(C323:C346)</f>
        <v>1458023</v>
      </c>
      <c r="D347" s="11">
        <f t="shared" ref="D347:L347" si="55">SUM(D323:D346)</f>
        <v>170442.33000000002</v>
      </c>
      <c r="E347" s="11">
        <f t="shared" si="55"/>
        <v>-203078.33000000002</v>
      </c>
      <c r="F347" s="11">
        <f t="shared" si="55"/>
        <v>1425387</v>
      </c>
      <c r="G347" s="11">
        <f t="shared" si="55"/>
        <v>57112.68</v>
      </c>
      <c r="H347" s="11">
        <f t="shared" si="55"/>
        <v>55154.6</v>
      </c>
      <c r="I347" s="11">
        <f t="shared" si="55"/>
        <v>0</v>
      </c>
      <c r="J347" s="11">
        <f t="shared" si="55"/>
        <v>29572.58</v>
      </c>
      <c r="K347" s="11">
        <f t="shared" si="55"/>
        <v>0</v>
      </c>
      <c r="L347" s="11">
        <f t="shared" si="55"/>
        <v>1283547.1400000001</v>
      </c>
    </row>
    <row r="348" spans="1:12" hidden="1" x14ac:dyDescent="0.2">
      <c r="A348" s="4" t="s">
        <v>167</v>
      </c>
      <c r="B348" s="5" t="s">
        <v>168</v>
      </c>
      <c r="C348" s="6">
        <v>13000</v>
      </c>
      <c r="D348" s="6">
        <v>0</v>
      </c>
      <c r="E348" s="6">
        <v>0</v>
      </c>
      <c r="F348" s="6">
        <f t="shared" si="53"/>
        <v>13000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f t="shared" si="54"/>
        <v>13000</v>
      </c>
    </row>
    <row r="349" spans="1:12" hidden="1" x14ac:dyDescent="0.2">
      <c r="A349" s="4" t="s">
        <v>217</v>
      </c>
      <c r="B349" s="5" t="s">
        <v>218</v>
      </c>
      <c r="C349" s="6">
        <v>12000</v>
      </c>
      <c r="D349" s="6">
        <v>0</v>
      </c>
      <c r="E349" s="6">
        <v>0</v>
      </c>
      <c r="F349" s="6">
        <f t="shared" si="53"/>
        <v>12000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f t="shared" si="54"/>
        <v>12000</v>
      </c>
    </row>
    <row r="350" spans="1:12" ht="25.5" hidden="1" x14ac:dyDescent="0.2">
      <c r="A350" s="4" t="s">
        <v>131</v>
      </c>
      <c r="B350" s="5" t="s">
        <v>132</v>
      </c>
      <c r="C350" s="6">
        <v>6000</v>
      </c>
      <c r="D350" s="6">
        <v>0</v>
      </c>
      <c r="E350" s="6">
        <v>0</v>
      </c>
      <c r="F350" s="6">
        <f t="shared" si="53"/>
        <v>6000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f t="shared" si="54"/>
        <v>6000</v>
      </c>
    </row>
    <row r="351" spans="1:12" hidden="1" x14ac:dyDescent="0.2">
      <c r="A351" s="4" t="s">
        <v>87</v>
      </c>
      <c r="B351" s="5" t="s">
        <v>88</v>
      </c>
      <c r="C351" s="6">
        <v>8000</v>
      </c>
      <c r="D351" s="6">
        <v>0</v>
      </c>
      <c r="E351" s="6">
        <v>0</v>
      </c>
      <c r="F351" s="6">
        <f t="shared" si="53"/>
        <v>8000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f t="shared" si="54"/>
        <v>8000</v>
      </c>
    </row>
    <row r="352" spans="1:12" hidden="1" x14ac:dyDescent="0.2">
      <c r="A352" s="4" t="s">
        <v>15</v>
      </c>
      <c r="B352" s="5" t="s">
        <v>16</v>
      </c>
      <c r="C352" s="6">
        <v>31399</v>
      </c>
      <c r="D352" s="6">
        <v>23241.66</v>
      </c>
      <c r="E352" s="6">
        <v>-23241.66</v>
      </c>
      <c r="F352" s="6">
        <f t="shared" si="53"/>
        <v>31399.000000000004</v>
      </c>
      <c r="G352" s="7">
        <v>8333.17</v>
      </c>
      <c r="H352" s="7">
        <v>0</v>
      </c>
      <c r="I352" s="7">
        <v>0</v>
      </c>
      <c r="J352" s="7">
        <v>6402.31</v>
      </c>
      <c r="K352" s="7">
        <v>0</v>
      </c>
      <c r="L352" s="7">
        <f t="shared" si="54"/>
        <v>16663.52</v>
      </c>
    </row>
    <row r="353" spans="1:12" hidden="1" x14ac:dyDescent="0.2">
      <c r="A353" s="4" t="s">
        <v>17</v>
      </c>
      <c r="B353" s="5" t="s">
        <v>18</v>
      </c>
      <c r="C353" s="6">
        <v>20000</v>
      </c>
      <c r="D353" s="6">
        <v>0</v>
      </c>
      <c r="E353" s="6">
        <v>0</v>
      </c>
      <c r="F353" s="6">
        <f t="shared" si="53"/>
        <v>20000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f t="shared" si="54"/>
        <v>20000</v>
      </c>
    </row>
    <row r="354" spans="1:12" hidden="1" x14ac:dyDescent="0.2">
      <c r="A354" s="4" t="s">
        <v>63</v>
      </c>
      <c r="B354" s="5" t="s">
        <v>64</v>
      </c>
      <c r="C354" s="6">
        <v>30000</v>
      </c>
      <c r="D354" s="6">
        <v>0</v>
      </c>
      <c r="E354" s="6">
        <v>0</v>
      </c>
      <c r="F354" s="6">
        <f t="shared" si="53"/>
        <v>30000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f t="shared" si="54"/>
        <v>30000</v>
      </c>
    </row>
    <row r="355" spans="1:12" hidden="1" x14ac:dyDescent="0.2">
      <c r="A355" s="4" t="s">
        <v>177</v>
      </c>
      <c r="B355" s="5" t="s">
        <v>178</v>
      </c>
      <c r="C355" s="6">
        <v>5000</v>
      </c>
      <c r="D355" s="6">
        <v>0</v>
      </c>
      <c r="E355" s="6">
        <v>0</v>
      </c>
      <c r="F355" s="6">
        <f t="shared" si="53"/>
        <v>5000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f t="shared" si="54"/>
        <v>5000</v>
      </c>
    </row>
    <row r="356" spans="1:12" hidden="1" x14ac:dyDescent="0.2">
      <c r="A356" s="4" t="s">
        <v>149</v>
      </c>
      <c r="B356" s="5" t="s">
        <v>150</v>
      </c>
      <c r="C356" s="6">
        <v>32416</v>
      </c>
      <c r="D356" s="6">
        <v>0</v>
      </c>
      <c r="E356" s="6">
        <v>0</v>
      </c>
      <c r="F356" s="6">
        <f t="shared" si="53"/>
        <v>32416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f t="shared" si="54"/>
        <v>32416</v>
      </c>
    </row>
    <row r="357" spans="1:12" hidden="1" x14ac:dyDescent="0.2">
      <c r="A357" s="4" t="s">
        <v>29</v>
      </c>
      <c r="B357" s="5" t="s">
        <v>30</v>
      </c>
      <c r="C357" s="6">
        <v>16980</v>
      </c>
      <c r="D357" s="6">
        <v>0</v>
      </c>
      <c r="E357" s="6">
        <v>0</v>
      </c>
      <c r="F357" s="6">
        <f t="shared" si="53"/>
        <v>16980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f t="shared" si="54"/>
        <v>16980</v>
      </c>
    </row>
    <row r="358" spans="1:12" hidden="1" x14ac:dyDescent="0.2">
      <c r="A358" s="4" t="s">
        <v>37</v>
      </c>
      <c r="B358" s="5" t="s">
        <v>38</v>
      </c>
      <c r="C358" s="6">
        <v>24000</v>
      </c>
      <c r="D358" s="6">
        <v>0</v>
      </c>
      <c r="E358" s="6">
        <v>0</v>
      </c>
      <c r="F358" s="6">
        <f t="shared" si="53"/>
        <v>24000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f t="shared" si="54"/>
        <v>24000</v>
      </c>
    </row>
    <row r="359" spans="1:12" hidden="1" x14ac:dyDescent="0.2">
      <c r="A359" s="4" t="s">
        <v>73</v>
      </c>
      <c r="B359" s="5" t="s">
        <v>74</v>
      </c>
      <c r="C359" s="6">
        <v>3000</v>
      </c>
      <c r="D359" s="6">
        <v>0</v>
      </c>
      <c r="E359" s="6">
        <v>0</v>
      </c>
      <c r="F359" s="6">
        <f t="shared" si="53"/>
        <v>3000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f t="shared" si="54"/>
        <v>3000</v>
      </c>
    </row>
    <row r="360" spans="1:12" hidden="1" x14ac:dyDescent="0.2">
      <c r="A360" s="4" t="s">
        <v>69</v>
      </c>
      <c r="B360" s="5" t="s">
        <v>70</v>
      </c>
      <c r="C360" s="6">
        <v>3000</v>
      </c>
      <c r="D360" s="6">
        <v>0</v>
      </c>
      <c r="E360" s="6">
        <v>0</v>
      </c>
      <c r="F360" s="6">
        <f t="shared" si="53"/>
        <v>3000</v>
      </c>
      <c r="G360" s="7">
        <v>0</v>
      </c>
      <c r="H360" s="7">
        <v>246</v>
      </c>
      <c r="I360" s="7">
        <v>0</v>
      </c>
      <c r="J360" s="7">
        <v>0</v>
      </c>
      <c r="K360" s="7">
        <v>0</v>
      </c>
      <c r="L360" s="7">
        <f t="shared" si="54"/>
        <v>2754</v>
      </c>
    </row>
    <row r="361" spans="1:12" hidden="1" x14ac:dyDescent="0.2">
      <c r="A361" s="4" t="s">
        <v>39</v>
      </c>
      <c r="B361" s="5" t="s">
        <v>40</v>
      </c>
      <c r="C361" s="6">
        <v>32400</v>
      </c>
      <c r="D361" s="6">
        <v>0</v>
      </c>
      <c r="E361" s="6">
        <v>0</v>
      </c>
      <c r="F361" s="6">
        <f t="shared" si="53"/>
        <v>32400</v>
      </c>
      <c r="G361" s="7">
        <v>0</v>
      </c>
      <c r="H361" s="7">
        <v>3000</v>
      </c>
      <c r="I361" s="7">
        <v>0</v>
      </c>
      <c r="J361" s="7">
        <v>0</v>
      </c>
      <c r="K361" s="7">
        <v>0</v>
      </c>
      <c r="L361" s="7">
        <f t="shared" si="54"/>
        <v>29400</v>
      </c>
    </row>
    <row r="362" spans="1:12" hidden="1" x14ac:dyDescent="0.2">
      <c r="A362" s="9" t="s">
        <v>219</v>
      </c>
      <c r="B362" s="10" t="s">
        <v>220</v>
      </c>
      <c r="C362" s="11">
        <f>SUM(C348:C361)</f>
        <v>237195</v>
      </c>
      <c r="D362" s="11">
        <f t="shared" ref="D362:L362" si="56">SUM(D348:D361)</f>
        <v>23241.66</v>
      </c>
      <c r="E362" s="11">
        <f t="shared" si="56"/>
        <v>-23241.66</v>
      </c>
      <c r="F362" s="11">
        <f t="shared" si="56"/>
        <v>237195</v>
      </c>
      <c r="G362" s="11">
        <f t="shared" si="56"/>
        <v>8333.17</v>
      </c>
      <c r="H362" s="11">
        <f t="shared" si="56"/>
        <v>3246</v>
      </c>
      <c r="I362" s="11">
        <f t="shared" si="56"/>
        <v>0</v>
      </c>
      <c r="J362" s="11">
        <f t="shared" si="56"/>
        <v>6402.31</v>
      </c>
      <c r="K362" s="11">
        <f t="shared" si="56"/>
        <v>0</v>
      </c>
      <c r="L362" s="11">
        <f t="shared" si="56"/>
        <v>219213.52000000002</v>
      </c>
    </row>
    <row r="363" spans="1:12" ht="25.5" hidden="1" x14ac:dyDescent="0.2">
      <c r="A363" s="4" t="s">
        <v>11</v>
      </c>
      <c r="B363" s="5" t="s">
        <v>12</v>
      </c>
      <c r="C363" s="6">
        <v>4982</v>
      </c>
      <c r="D363" s="6">
        <v>0</v>
      </c>
      <c r="E363" s="6">
        <v>0</v>
      </c>
      <c r="F363" s="6">
        <f t="shared" si="53"/>
        <v>4982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f t="shared" si="54"/>
        <v>4982</v>
      </c>
    </row>
    <row r="364" spans="1:12" hidden="1" x14ac:dyDescent="0.2">
      <c r="A364" s="4" t="s">
        <v>15</v>
      </c>
      <c r="B364" s="5" t="s">
        <v>16</v>
      </c>
      <c r="C364" s="6">
        <v>8000</v>
      </c>
      <c r="D364" s="6">
        <v>11731.79</v>
      </c>
      <c r="E364" s="6">
        <v>-11731.79</v>
      </c>
      <c r="F364" s="6">
        <f t="shared" si="53"/>
        <v>8000</v>
      </c>
      <c r="G364" s="7">
        <v>4268.21</v>
      </c>
      <c r="H364" s="7">
        <v>0</v>
      </c>
      <c r="I364" s="7">
        <v>0</v>
      </c>
      <c r="J364" s="7">
        <v>1930.8600000000001</v>
      </c>
      <c r="K364" s="7">
        <v>0</v>
      </c>
      <c r="L364" s="7">
        <f t="shared" si="54"/>
        <v>1800.9299999999998</v>
      </c>
    </row>
    <row r="365" spans="1:12" hidden="1" x14ac:dyDescent="0.2">
      <c r="A365" s="4" t="s">
        <v>29</v>
      </c>
      <c r="B365" s="5" t="s">
        <v>30</v>
      </c>
      <c r="C365" s="6">
        <v>22000</v>
      </c>
      <c r="D365" s="6">
        <v>22000</v>
      </c>
      <c r="E365" s="6">
        <v>-22000</v>
      </c>
      <c r="F365" s="6">
        <f t="shared" si="53"/>
        <v>22000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f t="shared" si="54"/>
        <v>22000</v>
      </c>
    </row>
    <row r="366" spans="1:12" hidden="1" x14ac:dyDescent="0.2">
      <c r="A366" s="4" t="s">
        <v>89</v>
      </c>
      <c r="B366" s="5" t="s">
        <v>90</v>
      </c>
      <c r="C366" s="6">
        <v>464</v>
      </c>
      <c r="D366" s="6">
        <v>0</v>
      </c>
      <c r="E366" s="6">
        <v>0</v>
      </c>
      <c r="F366" s="6">
        <f t="shared" si="53"/>
        <v>464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f t="shared" si="54"/>
        <v>464</v>
      </c>
    </row>
    <row r="367" spans="1:12" hidden="1" x14ac:dyDescent="0.2">
      <c r="A367" s="4" t="s">
        <v>39</v>
      </c>
      <c r="B367" s="5" t="s">
        <v>40</v>
      </c>
      <c r="C367" s="6">
        <v>15000</v>
      </c>
      <c r="D367" s="6">
        <v>0</v>
      </c>
      <c r="E367" s="6">
        <v>-5700</v>
      </c>
      <c r="F367" s="6">
        <f t="shared" si="53"/>
        <v>9300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f t="shared" si="54"/>
        <v>9300</v>
      </c>
    </row>
    <row r="368" spans="1:12" hidden="1" x14ac:dyDescent="0.2">
      <c r="A368" s="9" t="s">
        <v>221</v>
      </c>
      <c r="B368" s="10" t="s">
        <v>222</v>
      </c>
      <c r="C368" s="11">
        <f>SUM(C363:C367)</f>
        <v>50446</v>
      </c>
      <c r="D368" s="11">
        <f t="shared" ref="D368:L368" si="57">SUM(D363:D367)</f>
        <v>33731.79</v>
      </c>
      <c r="E368" s="11">
        <f t="shared" si="57"/>
        <v>-39431.79</v>
      </c>
      <c r="F368" s="11">
        <f t="shared" si="57"/>
        <v>44746</v>
      </c>
      <c r="G368" s="11">
        <f t="shared" si="57"/>
        <v>4268.21</v>
      </c>
      <c r="H368" s="11">
        <f t="shared" si="57"/>
        <v>0</v>
      </c>
      <c r="I368" s="11">
        <f t="shared" si="57"/>
        <v>0</v>
      </c>
      <c r="J368" s="11">
        <f t="shared" si="57"/>
        <v>1930.8600000000001</v>
      </c>
      <c r="K368" s="11">
        <f t="shared" si="57"/>
        <v>0</v>
      </c>
      <c r="L368" s="11">
        <f t="shared" si="57"/>
        <v>38546.93</v>
      </c>
    </row>
    <row r="369" spans="1:12" hidden="1" x14ac:dyDescent="0.2">
      <c r="A369" s="4" t="s">
        <v>87</v>
      </c>
      <c r="B369" s="5" t="s">
        <v>88</v>
      </c>
      <c r="C369" s="6">
        <v>34774</v>
      </c>
      <c r="D369" s="6">
        <v>0</v>
      </c>
      <c r="E369" s="6">
        <v>0</v>
      </c>
      <c r="F369" s="6">
        <f t="shared" si="53"/>
        <v>34774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f t="shared" si="54"/>
        <v>34774</v>
      </c>
    </row>
    <row r="370" spans="1:12" hidden="1" x14ac:dyDescent="0.2">
      <c r="A370" s="9" t="s">
        <v>223</v>
      </c>
      <c r="B370" s="10" t="s">
        <v>224</v>
      </c>
      <c r="C370" s="11">
        <f>SUM(C369)</f>
        <v>34774</v>
      </c>
      <c r="D370" s="11">
        <f t="shared" ref="D370:L370" si="58">SUM(D369)</f>
        <v>0</v>
      </c>
      <c r="E370" s="11">
        <f t="shared" si="58"/>
        <v>0</v>
      </c>
      <c r="F370" s="11">
        <f t="shared" si="58"/>
        <v>34774</v>
      </c>
      <c r="G370" s="11">
        <f t="shared" si="58"/>
        <v>0</v>
      </c>
      <c r="H370" s="11">
        <f t="shared" si="58"/>
        <v>0</v>
      </c>
      <c r="I370" s="11">
        <f t="shared" si="58"/>
        <v>0</v>
      </c>
      <c r="J370" s="11">
        <f t="shared" si="58"/>
        <v>0</v>
      </c>
      <c r="K370" s="11">
        <f t="shared" si="58"/>
        <v>0</v>
      </c>
      <c r="L370" s="11">
        <f t="shared" si="58"/>
        <v>34774</v>
      </c>
    </row>
    <row r="371" spans="1:12" hidden="1" x14ac:dyDescent="0.2">
      <c r="A371" s="4" t="s">
        <v>171</v>
      </c>
      <c r="B371" s="5" t="s">
        <v>172</v>
      </c>
      <c r="C371" s="6">
        <v>30000</v>
      </c>
      <c r="D371" s="6">
        <v>0</v>
      </c>
      <c r="E371" s="6">
        <v>0</v>
      </c>
      <c r="F371" s="6">
        <f t="shared" si="53"/>
        <v>30000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f t="shared" si="54"/>
        <v>30000</v>
      </c>
    </row>
    <row r="372" spans="1:12" hidden="1" x14ac:dyDescent="0.2">
      <c r="A372" s="4" t="s">
        <v>173</v>
      </c>
      <c r="B372" s="5" t="s">
        <v>174</v>
      </c>
      <c r="C372" s="6">
        <v>50000</v>
      </c>
      <c r="D372" s="6">
        <v>50000</v>
      </c>
      <c r="E372" s="6">
        <v>-100000</v>
      </c>
      <c r="F372" s="6">
        <f t="shared" si="53"/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f t="shared" si="54"/>
        <v>0</v>
      </c>
    </row>
    <row r="373" spans="1:12" hidden="1" x14ac:dyDescent="0.2">
      <c r="A373" s="4" t="s">
        <v>83</v>
      </c>
      <c r="B373" s="5" t="s">
        <v>84</v>
      </c>
      <c r="C373" s="6">
        <v>644200</v>
      </c>
      <c r="D373" s="6">
        <v>0</v>
      </c>
      <c r="E373" s="6">
        <v>0</v>
      </c>
      <c r="F373" s="6">
        <f t="shared" si="53"/>
        <v>644200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f t="shared" si="54"/>
        <v>644200</v>
      </c>
    </row>
    <row r="374" spans="1:12" hidden="1" x14ac:dyDescent="0.2">
      <c r="A374" s="4" t="s">
        <v>87</v>
      </c>
      <c r="B374" s="5" t="s">
        <v>88</v>
      </c>
      <c r="C374" s="6">
        <v>100000</v>
      </c>
      <c r="D374" s="6">
        <v>0</v>
      </c>
      <c r="E374" s="6">
        <v>0</v>
      </c>
      <c r="F374" s="6">
        <f t="shared" si="53"/>
        <v>100000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f t="shared" si="54"/>
        <v>100000</v>
      </c>
    </row>
    <row r="375" spans="1:12" ht="25.5" hidden="1" x14ac:dyDescent="0.2">
      <c r="A375" s="4" t="s">
        <v>61</v>
      </c>
      <c r="B375" s="5" t="s">
        <v>62</v>
      </c>
      <c r="C375" s="6">
        <v>105500</v>
      </c>
      <c r="D375" s="6">
        <v>0</v>
      </c>
      <c r="E375" s="6">
        <v>-50000</v>
      </c>
      <c r="F375" s="6">
        <f t="shared" si="53"/>
        <v>55500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f t="shared" si="54"/>
        <v>55500</v>
      </c>
    </row>
    <row r="376" spans="1:12" hidden="1" x14ac:dyDescent="0.2">
      <c r="A376" s="4" t="s">
        <v>15</v>
      </c>
      <c r="B376" s="5" t="s">
        <v>16</v>
      </c>
      <c r="C376" s="6">
        <v>0</v>
      </c>
      <c r="D376" s="6">
        <v>59958.16</v>
      </c>
      <c r="E376" s="6">
        <v>-29979.08</v>
      </c>
      <c r="F376" s="6">
        <f t="shared" si="53"/>
        <v>29979.08</v>
      </c>
      <c r="G376" s="7">
        <v>0</v>
      </c>
      <c r="H376" s="7">
        <v>0</v>
      </c>
      <c r="I376" s="7">
        <v>0</v>
      </c>
      <c r="J376" s="7">
        <v>29979.08</v>
      </c>
      <c r="K376" s="7">
        <v>0</v>
      </c>
      <c r="L376" s="7">
        <f t="shared" si="54"/>
        <v>0</v>
      </c>
    </row>
    <row r="377" spans="1:12" hidden="1" x14ac:dyDescent="0.2">
      <c r="A377" s="4" t="s">
        <v>79</v>
      </c>
      <c r="B377" s="5" t="s">
        <v>80</v>
      </c>
      <c r="C377" s="6">
        <v>100000</v>
      </c>
      <c r="D377" s="6">
        <v>1508.72</v>
      </c>
      <c r="E377" s="6">
        <v>-65794.34</v>
      </c>
      <c r="F377" s="6">
        <f t="shared" si="53"/>
        <v>35714.380000000005</v>
      </c>
      <c r="G377" s="7">
        <v>29979.08</v>
      </c>
      <c r="H377" s="7">
        <v>0</v>
      </c>
      <c r="I377" s="7">
        <v>0</v>
      </c>
      <c r="J377" s="7">
        <v>0</v>
      </c>
      <c r="K377" s="7">
        <v>0</v>
      </c>
      <c r="L377" s="7">
        <f t="shared" si="54"/>
        <v>5735.3000000000029</v>
      </c>
    </row>
    <row r="378" spans="1:12" ht="25.5" hidden="1" x14ac:dyDescent="0.2">
      <c r="A378" s="4" t="s">
        <v>109</v>
      </c>
      <c r="B378" s="5" t="s">
        <v>110</v>
      </c>
      <c r="C378" s="6">
        <v>15000</v>
      </c>
      <c r="D378" s="6">
        <v>0</v>
      </c>
      <c r="E378" s="6">
        <v>0</v>
      </c>
      <c r="F378" s="6">
        <f t="shared" si="53"/>
        <v>15000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f t="shared" si="54"/>
        <v>15000</v>
      </c>
    </row>
    <row r="379" spans="1:12" ht="25.5" hidden="1" x14ac:dyDescent="0.2">
      <c r="A379" s="4" t="s">
        <v>19</v>
      </c>
      <c r="B379" s="5" t="s">
        <v>20</v>
      </c>
      <c r="C379" s="6">
        <v>0</v>
      </c>
      <c r="D379" s="6">
        <v>194417.4</v>
      </c>
      <c r="E379" s="6">
        <v>-194417.4</v>
      </c>
      <c r="F379" s="6">
        <f t="shared" si="53"/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f t="shared" si="54"/>
        <v>0</v>
      </c>
    </row>
    <row r="380" spans="1:12" hidden="1" x14ac:dyDescent="0.2">
      <c r="A380" s="4" t="s">
        <v>211</v>
      </c>
      <c r="B380" s="5" t="s">
        <v>212</v>
      </c>
      <c r="C380" s="6">
        <v>20000</v>
      </c>
      <c r="D380" s="6">
        <v>0</v>
      </c>
      <c r="E380" s="6">
        <v>0</v>
      </c>
      <c r="F380" s="6">
        <f t="shared" si="53"/>
        <v>20000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f t="shared" si="54"/>
        <v>20000</v>
      </c>
    </row>
    <row r="381" spans="1:12" hidden="1" x14ac:dyDescent="0.2">
      <c r="A381" s="4" t="s">
        <v>89</v>
      </c>
      <c r="B381" s="5" t="s">
        <v>90</v>
      </c>
      <c r="C381" s="6">
        <v>5800</v>
      </c>
      <c r="D381" s="6">
        <v>0</v>
      </c>
      <c r="E381" s="6">
        <v>0</v>
      </c>
      <c r="F381" s="6">
        <f t="shared" si="53"/>
        <v>5800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f t="shared" si="54"/>
        <v>5800</v>
      </c>
    </row>
    <row r="382" spans="1:12" ht="25.5" hidden="1" x14ac:dyDescent="0.2">
      <c r="A382" s="4" t="s">
        <v>91</v>
      </c>
      <c r="B382" s="5" t="s">
        <v>92</v>
      </c>
      <c r="C382" s="6">
        <v>80000</v>
      </c>
      <c r="D382" s="6">
        <v>0</v>
      </c>
      <c r="E382" s="6">
        <v>0</v>
      </c>
      <c r="F382" s="6">
        <f t="shared" si="53"/>
        <v>80000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f t="shared" si="54"/>
        <v>80000</v>
      </c>
    </row>
    <row r="383" spans="1:12" hidden="1" x14ac:dyDescent="0.2">
      <c r="A383" s="4" t="s">
        <v>33</v>
      </c>
      <c r="B383" s="5" t="s">
        <v>34</v>
      </c>
      <c r="C383" s="6">
        <v>300000</v>
      </c>
      <c r="D383" s="6">
        <v>0</v>
      </c>
      <c r="E383" s="6">
        <v>-40223</v>
      </c>
      <c r="F383" s="6">
        <f t="shared" si="53"/>
        <v>259777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f t="shared" si="54"/>
        <v>259777</v>
      </c>
    </row>
    <row r="384" spans="1:12" hidden="1" x14ac:dyDescent="0.2">
      <c r="A384" s="4" t="s">
        <v>37</v>
      </c>
      <c r="B384" s="5" t="s">
        <v>38</v>
      </c>
      <c r="C384" s="6">
        <v>22500</v>
      </c>
      <c r="D384" s="6">
        <v>0</v>
      </c>
      <c r="E384" s="6">
        <v>0</v>
      </c>
      <c r="F384" s="6">
        <f t="shared" si="53"/>
        <v>22500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f t="shared" si="54"/>
        <v>22500</v>
      </c>
    </row>
    <row r="385" spans="1:12" hidden="1" x14ac:dyDescent="0.2">
      <c r="A385" s="4" t="s">
        <v>39</v>
      </c>
      <c r="B385" s="5" t="s">
        <v>40</v>
      </c>
      <c r="C385" s="6">
        <v>27000</v>
      </c>
      <c r="D385" s="6">
        <v>0</v>
      </c>
      <c r="E385" s="6">
        <v>0</v>
      </c>
      <c r="F385" s="6">
        <f t="shared" si="53"/>
        <v>27000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f t="shared" si="54"/>
        <v>27000</v>
      </c>
    </row>
    <row r="386" spans="1:12" hidden="1" x14ac:dyDescent="0.2">
      <c r="A386" s="4" t="s">
        <v>41</v>
      </c>
      <c r="B386" s="5" t="s">
        <v>42</v>
      </c>
      <c r="C386" s="6">
        <v>0</v>
      </c>
      <c r="D386" s="6">
        <v>686</v>
      </c>
      <c r="E386" s="6">
        <v>0</v>
      </c>
      <c r="F386" s="6">
        <f t="shared" si="53"/>
        <v>686</v>
      </c>
      <c r="G386" s="7">
        <v>0</v>
      </c>
      <c r="H386" s="7">
        <v>686</v>
      </c>
      <c r="I386" s="7">
        <v>0</v>
      </c>
      <c r="J386" s="7">
        <v>0</v>
      </c>
      <c r="K386" s="7">
        <v>0</v>
      </c>
      <c r="L386" s="7">
        <f t="shared" si="54"/>
        <v>0</v>
      </c>
    </row>
    <row r="387" spans="1:12" ht="25.5" hidden="1" x14ac:dyDescent="0.2">
      <c r="A387" s="9" t="s">
        <v>225</v>
      </c>
      <c r="B387" s="10" t="s">
        <v>226</v>
      </c>
      <c r="C387" s="11">
        <f>SUM(C371:C386)</f>
        <v>1500000</v>
      </c>
      <c r="D387" s="11">
        <f t="shared" ref="D387:L387" si="59">SUM(D371:D386)</f>
        <v>306570.28000000003</v>
      </c>
      <c r="E387" s="11">
        <f t="shared" si="59"/>
        <v>-480413.82</v>
      </c>
      <c r="F387" s="11">
        <f t="shared" si="59"/>
        <v>1326156.46</v>
      </c>
      <c r="G387" s="11">
        <f t="shared" si="59"/>
        <v>29979.08</v>
      </c>
      <c r="H387" s="11">
        <f t="shared" si="59"/>
        <v>686</v>
      </c>
      <c r="I387" s="11">
        <f t="shared" si="59"/>
        <v>0</v>
      </c>
      <c r="J387" s="11">
        <f t="shared" si="59"/>
        <v>29979.08</v>
      </c>
      <c r="K387" s="11">
        <f t="shared" si="59"/>
        <v>0</v>
      </c>
      <c r="L387" s="11">
        <f t="shared" si="59"/>
        <v>1265512.3</v>
      </c>
    </row>
    <row r="388" spans="1:12" hidden="1" x14ac:dyDescent="0.2">
      <c r="A388" s="4" t="s">
        <v>83</v>
      </c>
      <c r="B388" s="5" t="s">
        <v>84</v>
      </c>
      <c r="C388" s="6">
        <v>4000000</v>
      </c>
      <c r="D388" s="6">
        <v>0</v>
      </c>
      <c r="E388" s="6">
        <v>0</v>
      </c>
      <c r="F388" s="6">
        <f t="shared" si="53"/>
        <v>4000000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f t="shared" si="54"/>
        <v>4000000</v>
      </c>
    </row>
    <row r="389" spans="1:12" hidden="1" x14ac:dyDescent="0.2">
      <c r="A389" s="4" t="s">
        <v>87</v>
      </c>
      <c r="B389" s="5" t="s">
        <v>88</v>
      </c>
      <c r="C389" s="6">
        <v>2100000</v>
      </c>
      <c r="D389" s="6">
        <v>0</v>
      </c>
      <c r="E389" s="6">
        <v>0</v>
      </c>
      <c r="F389" s="6">
        <f t="shared" si="53"/>
        <v>2100000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f t="shared" si="54"/>
        <v>2100000</v>
      </c>
    </row>
    <row r="390" spans="1:12" hidden="1" x14ac:dyDescent="0.2">
      <c r="A390" s="4" t="s">
        <v>15</v>
      </c>
      <c r="B390" s="5" t="s">
        <v>16</v>
      </c>
      <c r="C390" s="6">
        <v>300000</v>
      </c>
      <c r="D390" s="6">
        <v>94920.28</v>
      </c>
      <c r="E390" s="6">
        <v>-94920.28</v>
      </c>
      <c r="F390" s="6">
        <f t="shared" ref="F390:F453" si="60">C390+D390+E390</f>
        <v>300000</v>
      </c>
      <c r="G390" s="7">
        <v>52742.86</v>
      </c>
      <c r="H390" s="7">
        <v>0</v>
      </c>
      <c r="I390" s="7">
        <v>0</v>
      </c>
      <c r="J390" s="7">
        <v>27336.86</v>
      </c>
      <c r="K390" s="7">
        <v>0</v>
      </c>
      <c r="L390" s="7">
        <f t="shared" ref="L390:L453" si="61">F390-G390-H390-I390-J390-K390</f>
        <v>219920.28000000003</v>
      </c>
    </row>
    <row r="391" spans="1:12" hidden="1" x14ac:dyDescent="0.2">
      <c r="A391" s="4" t="s">
        <v>89</v>
      </c>
      <c r="B391" s="5" t="s">
        <v>90</v>
      </c>
      <c r="C391" s="6">
        <v>4662</v>
      </c>
      <c r="D391" s="6">
        <v>0</v>
      </c>
      <c r="E391" s="6">
        <v>0</v>
      </c>
      <c r="F391" s="6">
        <f t="shared" si="60"/>
        <v>4662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f t="shared" si="61"/>
        <v>4662</v>
      </c>
    </row>
    <row r="392" spans="1:12" hidden="1" x14ac:dyDescent="0.2">
      <c r="A392" s="4" t="s">
        <v>39</v>
      </c>
      <c r="B392" s="5" t="s">
        <v>40</v>
      </c>
      <c r="C392" s="6">
        <v>120686</v>
      </c>
      <c r="D392" s="6">
        <v>0</v>
      </c>
      <c r="E392" s="6">
        <v>0</v>
      </c>
      <c r="F392" s="6">
        <f t="shared" si="60"/>
        <v>120686</v>
      </c>
      <c r="G392" s="7">
        <v>0</v>
      </c>
      <c r="H392" s="7">
        <v>450</v>
      </c>
      <c r="I392" s="7">
        <v>0</v>
      </c>
      <c r="J392" s="7">
        <v>0</v>
      </c>
      <c r="K392" s="7">
        <v>0</v>
      </c>
      <c r="L392" s="7">
        <f t="shared" si="61"/>
        <v>120236</v>
      </c>
    </row>
    <row r="393" spans="1:12" hidden="1" x14ac:dyDescent="0.2">
      <c r="A393" s="9" t="s">
        <v>227</v>
      </c>
      <c r="B393" s="10" t="s">
        <v>228</v>
      </c>
      <c r="C393" s="11">
        <f>SUM(C388:C392)</f>
        <v>6525348</v>
      </c>
      <c r="D393" s="11">
        <f t="shared" ref="D393:L393" si="62">SUM(D388:D392)</f>
        <v>94920.28</v>
      </c>
      <c r="E393" s="11">
        <f t="shared" si="62"/>
        <v>-94920.28</v>
      </c>
      <c r="F393" s="11">
        <f t="shared" si="62"/>
        <v>6525348</v>
      </c>
      <c r="G393" s="11">
        <f t="shared" si="62"/>
        <v>52742.86</v>
      </c>
      <c r="H393" s="11">
        <f t="shared" si="62"/>
        <v>450</v>
      </c>
      <c r="I393" s="11">
        <f t="shared" si="62"/>
        <v>0</v>
      </c>
      <c r="J393" s="11">
        <f t="shared" si="62"/>
        <v>27336.86</v>
      </c>
      <c r="K393" s="11">
        <f t="shared" si="62"/>
        <v>0</v>
      </c>
      <c r="L393" s="11">
        <f t="shared" si="62"/>
        <v>6444818.2800000003</v>
      </c>
    </row>
    <row r="394" spans="1:12" hidden="1" x14ac:dyDescent="0.2">
      <c r="A394" s="4" t="s">
        <v>83</v>
      </c>
      <c r="B394" s="5" t="s">
        <v>84</v>
      </c>
      <c r="C394" s="6">
        <v>92000</v>
      </c>
      <c r="D394" s="6">
        <v>0</v>
      </c>
      <c r="E394" s="6">
        <v>0</v>
      </c>
      <c r="F394" s="6">
        <f t="shared" si="60"/>
        <v>92000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f t="shared" si="61"/>
        <v>92000</v>
      </c>
    </row>
    <row r="395" spans="1:12" hidden="1" x14ac:dyDescent="0.2">
      <c r="A395" s="4" t="s">
        <v>87</v>
      </c>
      <c r="B395" s="5" t="s">
        <v>88</v>
      </c>
      <c r="C395" s="6">
        <v>279623</v>
      </c>
      <c r="D395" s="6">
        <v>0</v>
      </c>
      <c r="E395" s="6">
        <v>0</v>
      </c>
      <c r="F395" s="6">
        <f t="shared" si="60"/>
        <v>279623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f t="shared" si="61"/>
        <v>279623</v>
      </c>
    </row>
    <row r="396" spans="1:12" hidden="1" x14ac:dyDescent="0.2">
      <c r="A396" s="4" t="s">
        <v>15</v>
      </c>
      <c r="B396" s="5" t="s">
        <v>16</v>
      </c>
      <c r="C396" s="6">
        <v>60000</v>
      </c>
      <c r="D396" s="6">
        <v>13943.4</v>
      </c>
      <c r="E396" s="6">
        <v>-13943.4</v>
      </c>
      <c r="F396" s="6">
        <f t="shared" si="60"/>
        <v>59999.999999999993</v>
      </c>
      <c r="G396" s="7">
        <v>10568.9</v>
      </c>
      <c r="H396" s="7">
        <v>0</v>
      </c>
      <c r="I396" s="7">
        <v>0</v>
      </c>
      <c r="J396" s="7">
        <v>5487.7</v>
      </c>
      <c r="K396" s="7">
        <v>0</v>
      </c>
      <c r="L396" s="7">
        <f t="shared" si="61"/>
        <v>43943.399999999994</v>
      </c>
    </row>
    <row r="397" spans="1:12" hidden="1" x14ac:dyDescent="0.2">
      <c r="A397" s="4" t="s">
        <v>89</v>
      </c>
      <c r="B397" s="5" t="s">
        <v>90</v>
      </c>
      <c r="C397" s="6">
        <v>932</v>
      </c>
      <c r="D397" s="6">
        <v>0</v>
      </c>
      <c r="E397" s="6">
        <v>0</v>
      </c>
      <c r="F397" s="6">
        <f t="shared" si="60"/>
        <v>932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f t="shared" si="61"/>
        <v>932</v>
      </c>
    </row>
    <row r="398" spans="1:12" hidden="1" x14ac:dyDescent="0.2">
      <c r="A398" s="4" t="s">
        <v>39</v>
      </c>
      <c r="B398" s="5" t="s">
        <v>40</v>
      </c>
      <c r="C398" s="6">
        <v>25000</v>
      </c>
      <c r="D398" s="6">
        <v>0</v>
      </c>
      <c r="E398" s="6">
        <v>0</v>
      </c>
      <c r="F398" s="6">
        <f t="shared" si="60"/>
        <v>25000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f t="shared" si="61"/>
        <v>25000</v>
      </c>
    </row>
    <row r="399" spans="1:12" hidden="1" x14ac:dyDescent="0.2">
      <c r="A399" s="9" t="s">
        <v>229</v>
      </c>
      <c r="B399" s="10" t="s">
        <v>230</v>
      </c>
      <c r="C399" s="11">
        <f>SUM(C394:C398)</f>
        <v>457555</v>
      </c>
      <c r="D399" s="11">
        <f t="shared" ref="D399:L399" si="63">SUM(D394:D398)</f>
        <v>13943.4</v>
      </c>
      <c r="E399" s="11">
        <f t="shared" si="63"/>
        <v>-13943.4</v>
      </c>
      <c r="F399" s="11">
        <f t="shared" si="63"/>
        <v>457555</v>
      </c>
      <c r="G399" s="11">
        <f t="shared" si="63"/>
        <v>10568.9</v>
      </c>
      <c r="H399" s="11">
        <f t="shared" si="63"/>
        <v>0</v>
      </c>
      <c r="I399" s="11">
        <f t="shared" si="63"/>
        <v>0</v>
      </c>
      <c r="J399" s="11">
        <f t="shared" si="63"/>
        <v>5487.7</v>
      </c>
      <c r="K399" s="11">
        <f t="shared" si="63"/>
        <v>0</v>
      </c>
      <c r="L399" s="11">
        <f t="shared" si="63"/>
        <v>441498.4</v>
      </c>
    </row>
    <row r="400" spans="1:12" hidden="1" x14ac:dyDescent="0.2">
      <c r="A400" s="4" t="s">
        <v>83</v>
      </c>
      <c r="B400" s="5" t="s">
        <v>84</v>
      </c>
      <c r="C400" s="6">
        <v>8000000</v>
      </c>
      <c r="D400" s="6">
        <v>11255876.75</v>
      </c>
      <c r="E400" s="6">
        <v>-11600936.43</v>
      </c>
      <c r="F400" s="6">
        <f t="shared" si="60"/>
        <v>7654940.3200000003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f t="shared" si="61"/>
        <v>7654940.3200000003</v>
      </c>
    </row>
    <row r="401" spans="1:12" hidden="1" x14ac:dyDescent="0.2">
      <c r="A401" s="4" t="s">
        <v>87</v>
      </c>
      <c r="B401" s="5" t="s">
        <v>88</v>
      </c>
      <c r="C401" s="6">
        <v>10627725</v>
      </c>
      <c r="D401" s="6">
        <v>0</v>
      </c>
      <c r="E401" s="6">
        <v>-1213579.74</v>
      </c>
      <c r="F401" s="6">
        <f t="shared" si="60"/>
        <v>9414145.2599999998</v>
      </c>
      <c r="G401" s="7">
        <v>1771287</v>
      </c>
      <c r="H401" s="7">
        <v>0</v>
      </c>
      <c r="I401" s="7">
        <v>0</v>
      </c>
      <c r="J401" s="7">
        <v>0</v>
      </c>
      <c r="K401" s="7">
        <v>0</v>
      </c>
      <c r="L401" s="7">
        <f t="shared" si="61"/>
        <v>7642858.2599999998</v>
      </c>
    </row>
    <row r="402" spans="1:12" hidden="1" x14ac:dyDescent="0.2">
      <c r="A402" s="4" t="s">
        <v>15</v>
      </c>
      <c r="B402" s="5" t="s">
        <v>16</v>
      </c>
      <c r="C402" s="6">
        <v>500000</v>
      </c>
      <c r="D402" s="6">
        <v>83600</v>
      </c>
      <c r="E402" s="6">
        <v>-83600</v>
      </c>
      <c r="F402" s="6">
        <f t="shared" si="60"/>
        <v>500000</v>
      </c>
      <c r="G402" s="7">
        <v>87701.51</v>
      </c>
      <c r="H402" s="7">
        <v>0</v>
      </c>
      <c r="I402" s="7">
        <v>0</v>
      </c>
      <c r="J402" s="7">
        <v>45425.93</v>
      </c>
      <c r="K402" s="7">
        <v>0</v>
      </c>
      <c r="L402" s="7">
        <f t="shared" si="61"/>
        <v>366872.56</v>
      </c>
    </row>
    <row r="403" spans="1:12" hidden="1" x14ac:dyDescent="0.2">
      <c r="A403" s="4" t="s">
        <v>17</v>
      </c>
      <c r="B403" s="5" t="s">
        <v>18</v>
      </c>
      <c r="C403" s="6">
        <v>1000000</v>
      </c>
      <c r="D403" s="6">
        <v>0</v>
      </c>
      <c r="E403" s="6">
        <v>0</v>
      </c>
      <c r="F403" s="6">
        <f t="shared" si="60"/>
        <v>1000000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f t="shared" si="61"/>
        <v>1000000</v>
      </c>
    </row>
    <row r="404" spans="1:12" hidden="1" x14ac:dyDescent="0.2">
      <c r="A404" s="4" t="s">
        <v>89</v>
      </c>
      <c r="B404" s="5" t="s">
        <v>90</v>
      </c>
      <c r="C404" s="6">
        <v>7770</v>
      </c>
      <c r="D404" s="6">
        <v>0</v>
      </c>
      <c r="E404" s="6">
        <v>0</v>
      </c>
      <c r="F404" s="6">
        <f t="shared" si="60"/>
        <v>7770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f t="shared" si="61"/>
        <v>7770</v>
      </c>
    </row>
    <row r="405" spans="1:12" hidden="1" x14ac:dyDescent="0.2">
      <c r="A405" s="4" t="s">
        <v>37</v>
      </c>
      <c r="B405" s="5" t="s">
        <v>38</v>
      </c>
      <c r="C405" s="6">
        <v>20000</v>
      </c>
      <c r="D405" s="6">
        <v>0</v>
      </c>
      <c r="E405" s="6">
        <v>0</v>
      </c>
      <c r="F405" s="6">
        <f t="shared" si="60"/>
        <v>20000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f t="shared" si="61"/>
        <v>20000</v>
      </c>
    </row>
    <row r="406" spans="1:12" hidden="1" x14ac:dyDescent="0.2">
      <c r="A406" s="4" t="s">
        <v>39</v>
      </c>
      <c r="B406" s="5" t="s">
        <v>40</v>
      </c>
      <c r="C406" s="6">
        <v>130000</v>
      </c>
      <c r="D406" s="6">
        <v>0</v>
      </c>
      <c r="E406" s="6">
        <v>0</v>
      </c>
      <c r="F406" s="6">
        <f t="shared" si="60"/>
        <v>130000</v>
      </c>
      <c r="G406" s="7">
        <v>0</v>
      </c>
      <c r="H406" s="7">
        <v>1350</v>
      </c>
      <c r="I406" s="7">
        <v>0</v>
      </c>
      <c r="J406" s="7">
        <v>0</v>
      </c>
      <c r="K406" s="7">
        <v>0</v>
      </c>
      <c r="L406" s="7">
        <f t="shared" si="61"/>
        <v>128650</v>
      </c>
    </row>
    <row r="407" spans="1:12" hidden="1" x14ac:dyDescent="0.2">
      <c r="A407" s="9" t="s">
        <v>231</v>
      </c>
      <c r="B407" s="10" t="s">
        <v>232</v>
      </c>
      <c r="C407" s="11">
        <f>SUM(C400:C406)</f>
        <v>20285495</v>
      </c>
      <c r="D407" s="11">
        <f t="shared" ref="D407:L407" si="64">SUM(D400:D406)</f>
        <v>11339476.75</v>
      </c>
      <c r="E407" s="11">
        <f t="shared" si="64"/>
        <v>-12898116.17</v>
      </c>
      <c r="F407" s="11">
        <f t="shared" si="64"/>
        <v>18726855.579999998</v>
      </c>
      <c r="G407" s="11">
        <f t="shared" si="64"/>
        <v>1858988.51</v>
      </c>
      <c r="H407" s="11">
        <f t="shared" si="64"/>
        <v>1350</v>
      </c>
      <c r="I407" s="11">
        <f t="shared" si="64"/>
        <v>0</v>
      </c>
      <c r="J407" s="11">
        <f t="shared" si="64"/>
        <v>45425.93</v>
      </c>
      <c r="K407" s="11">
        <f t="shared" si="64"/>
        <v>0</v>
      </c>
      <c r="L407" s="11">
        <f t="shared" si="64"/>
        <v>16821091.140000001</v>
      </c>
    </row>
    <row r="408" spans="1:12" ht="25.5" hidden="1" x14ac:dyDescent="0.2">
      <c r="A408" s="4" t="s">
        <v>35</v>
      </c>
      <c r="B408" s="5" t="s">
        <v>36</v>
      </c>
      <c r="C408" s="6">
        <v>0</v>
      </c>
      <c r="D408" s="6">
        <v>870</v>
      </c>
      <c r="E408" s="6">
        <v>0</v>
      </c>
      <c r="F408" s="6">
        <f t="shared" si="60"/>
        <v>870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f t="shared" si="61"/>
        <v>870</v>
      </c>
    </row>
    <row r="409" spans="1:12" hidden="1" x14ac:dyDescent="0.2">
      <c r="A409" s="9" t="s">
        <v>233</v>
      </c>
      <c r="B409" s="10" t="s">
        <v>234</v>
      </c>
      <c r="C409" s="11">
        <f>SUM(C408)</f>
        <v>0</v>
      </c>
      <c r="D409" s="11">
        <f t="shared" ref="D409:L409" si="65">SUM(D408)</f>
        <v>870</v>
      </c>
      <c r="E409" s="11">
        <f t="shared" si="65"/>
        <v>0</v>
      </c>
      <c r="F409" s="11">
        <f t="shared" si="65"/>
        <v>870</v>
      </c>
      <c r="G409" s="11">
        <f t="shared" si="65"/>
        <v>0</v>
      </c>
      <c r="H409" s="11">
        <f t="shared" si="65"/>
        <v>0</v>
      </c>
      <c r="I409" s="11">
        <f t="shared" si="65"/>
        <v>0</v>
      </c>
      <c r="J409" s="11">
        <f t="shared" si="65"/>
        <v>0</v>
      </c>
      <c r="K409" s="11">
        <f t="shared" si="65"/>
        <v>0</v>
      </c>
      <c r="L409" s="11">
        <f t="shared" si="65"/>
        <v>870</v>
      </c>
    </row>
    <row r="410" spans="1:12" hidden="1" x14ac:dyDescent="0.2">
      <c r="A410" s="4" t="s">
        <v>83</v>
      </c>
      <c r="B410" s="5" t="s">
        <v>84</v>
      </c>
      <c r="C410" s="6">
        <v>0</v>
      </c>
      <c r="D410" s="6">
        <v>11000</v>
      </c>
      <c r="E410" s="6">
        <v>-10150</v>
      </c>
      <c r="F410" s="6">
        <f t="shared" si="60"/>
        <v>850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f t="shared" si="61"/>
        <v>850</v>
      </c>
    </row>
    <row r="411" spans="1:12" hidden="1" x14ac:dyDescent="0.2">
      <c r="A411" s="4" t="s">
        <v>15</v>
      </c>
      <c r="B411" s="5" t="s">
        <v>16</v>
      </c>
      <c r="C411" s="6">
        <v>49200</v>
      </c>
      <c r="D411" s="6">
        <v>8410.24</v>
      </c>
      <c r="E411" s="6">
        <v>-8410.24</v>
      </c>
      <c r="F411" s="6">
        <f t="shared" si="60"/>
        <v>49200</v>
      </c>
      <c r="G411" s="7">
        <v>12194.880000000001</v>
      </c>
      <c r="H411" s="7">
        <v>0</v>
      </c>
      <c r="I411" s="7">
        <v>0</v>
      </c>
      <c r="J411" s="7">
        <v>8129.92</v>
      </c>
      <c r="K411" s="7">
        <v>0</v>
      </c>
      <c r="L411" s="7">
        <f t="shared" si="61"/>
        <v>28875.199999999997</v>
      </c>
    </row>
    <row r="412" spans="1:12" hidden="1" x14ac:dyDescent="0.2">
      <c r="A412" s="4" t="s">
        <v>17</v>
      </c>
      <c r="B412" s="5" t="s">
        <v>18</v>
      </c>
      <c r="C412" s="6">
        <v>31788</v>
      </c>
      <c r="D412" s="6">
        <v>0</v>
      </c>
      <c r="E412" s="6">
        <v>-5500</v>
      </c>
      <c r="F412" s="6">
        <f t="shared" si="60"/>
        <v>26288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f t="shared" si="61"/>
        <v>26288</v>
      </c>
    </row>
    <row r="413" spans="1:12" hidden="1" x14ac:dyDescent="0.2">
      <c r="A413" s="4" t="s">
        <v>29</v>
      </c>
      <c r="B413" s="5" t="s">
        <v>30</v>
      </c>
      <c r="C413" s="6">
        <v>0</v>
      </c>
      <c r="D413" s="6">
        <v>20462.400000000001</v>
      </c>
      <c r="E413" s="6">
        <v>0</v>
      </c>
      <c r="F413" s="6">
        <f t="shared" si="60"/>
        <v>20462.400000000001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f t="shared" si="61"/>
        <v>20462.400000000001</v>
      </c>
    </row>
    <row r="414" spans="1:12" hidden="1" x14ac:dyDescent="0.2">
      <c r="A414" s="4" t="s">
        <v>89</v>
      </c>
      <c r="B414" s="5" t="s">
        <v>90</v>
      </c>
      <c r="C414" s="6">
        <v>792</v>
      </c>
      <c r="D414" s="6">
        <v>0</v>
      </c>
      <c r="E414" s="6">
        <v>0</v>
      </c>
      <c r="F414" s="6">
        <f t="shared" si="60"/>
        <v>792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f t="shared" si="61"/>
        <v>792</v>
      </c>
    </row>
    <row r="415" spans="1:12" hidden="1" x14ac:dyDescent="0.2">
      <c r="A415" s="4" t="s">
        <v>37</v>
      </c>
      <c r="B415" s="5" t="s">
        <v>38</v>
      </c>
      <c r="C415" s="6">
        <v>0</v>
      </c>
      <c r="D415" s="6">
        <v>5511.36</v>
      </c>
      <c r="E415" s="6">
        <v>0</v>
      </c>
      <c r="F415" s="6">
        <f t="shared" si="60"/>
        <v>5511.36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f t="shared" si="61"/>
        <v>5511.36</v>
      </c>
    </row>
    <row r="416" spans="1:12" hidden="1" x14ac:dyDescent="0.2">
      <c r="A416" s="4" t="s">
        <v>39</v>
      </c>
      <c r="B416" s="5" t="s">
        <v>40</v>
      </c>
      <c r="C416" s="6">
        <v>60000</v>
      </c>
      <c r="D416" s="6">
        <v>32837.599999999999</v>
      </c>
      <c r="E416" s="6">
        <v>-58811.360000000001</v>
      </c>
      <c r="F416" s="6">
        <f t="shared" si="60"/>
        <v>34026.240000000005</v>
      </c>
      <c r="G416" s="7">
        <v>0</v>
      </c>
      <c r="H416" s="7">
        <v>1700</v>
      </c>
      <c r="I416" s="7">
        <v>0</v>
      </c>
      <c r="J416" s="7">
        <v>0</v>
      </c>
      <c r="K416" s="7">
        <v>0</v>
      </c>
      <c r="L416" s="7">
        <f t="shared" si="61"/>
        <v>32326.240000000005</v>
      </c>
    </row>
    <row r="417" spans="1:12" hidden="1" x14ac:dyDescent="0.2">
      <c r="A417" s="9" t="s">
        <v>235</v>
      </c>
      <c r="B417" s="10" t="s">
        <v>236</v>
      </c>
      <c r="C417" s="11">
        <f>SUM(C410:C416)</f>
        <v>141780</v>
      </c>
      <c r="D417" s="11">
        <f t="shared" ref="D417:L417" si="66">SUM(D410:D416)</f>
        <v>78221.600000000006</v>
      </c>
      <c r="E417" s="11">
        <f t="shared" si="66"/>
        <v>-82871.600000000006</v>
      </c>
      <c r="F417" s="11">
        <f t="shared" si="66"/>
        <v>137130</v>
      </c>
      <c r="G417" s="11">
        <f t="shared" si="66"/>
        <v>12194.880000000001</v>
      </c>
      <c r="H417" s="11">
        <f t="shared" si="66"/>
        <v>1700</v>
      </c>
      <c r="I417" s="11">
        <f t="shared" si="66"/>
        <v>0</v>
      </c>
      <c r="J417" s="11">
        <f t="shared" si="66"/>
        <v>8129.92</v>
      </c>
      <c r="K417" s="11">
        <f t="shared" si="66"/>
        <v>0</v>
      </c>
      <c r="L417" s="11">
        <f t="shared" si="66"/>
        <v>115105.20000000001</v>
      </c>
    </row>
    <row r="418" spans="1:12" hidden="1" x14ac:dyDescent="0.2">
      <c r="A418" s="4" t="s">
        <v>15</v>
      </c>
      <c r="B418" s="5" t="s">
        <v>16</v>
      </c>
      <c r="C418" s="6">
        <v>9500</v>
      </c>
      <c r="D418" s="6">
        <v>9500</v>
      </c>
      <c r="E418" s="6">
        <v>-9500</v>
      </c>
      <c r="F418" s="6">
        <f t="shared" si="60"/>
        <v>9500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f t="shared" si="61"/>
        <v>9500</v>
      </c>
    </row>
    <row r="419" spans="1:12" hidden="1" x14ac:dyDescent="0.2">
      <c r="A419" s="4" t="s">
        <v>237</v>
      </c>
      <c r="B419" s="5" t="s">
        <v>238</v>
      </c>
      <c r="C419" s="6">
        <v>0</v>
      </c>
      <c r="D419" s="6">
        <v>617</v>
      </c>
      <c r="E419" s="6">
        <v>0</v>
      </c>
      <c r="F419" s="6">
        <f t="shared" si="60"/>
        <v>617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f t="shared" si="61"/>
        <v>617</v>
      </c>
    </row>
    <row r="420" spans="1:12" hidden="1" x14ac:dyDescent="0.2">
      <c r="A420" s="4" t="s">
        <v>37</v>
      </c>
      <c r="B420" s="5" t="s">
        <v>38</v>
      </c>
      <c r="C420" s="6">
        <v>40000</v>
      </c>
      <c r="D420" s="6">
        <v>40000</v>
      </c>
      <c r="E420" s="6">
        <v>-42417</v>
      </c>
      <c r="F420" s="6">
        <f t="shared" si="60"/>
        <v>37583</v>
      </c>
      <c r="G420" s="7">
        <v>0</v>
      </c>
      <c r="H420" s="7">
        <v>0</v>
      </c>
      <c r="I420" s="7">
        <v>12532.28</v>
      </c>
      <c r="J420" s="7">
        <v>0</v>
      </c>
      <c r="K420" s="7">
        <v>0</v>
      </c>
      <c r="L420" s="7">
        <f t="shared" si="61"/>
        <v>25050.720000000001</v>
      </c>
    </row>
    <row r="421" spans="1:12" hidden="1" x14ac:dyDescent="0.2">
      <c r="A421" s="4" t="s">
        <v>39</v>
      </c>
      <c r="B421" s="5" t="s">
        <v>40</v>
      </c>
      <c r="C421" s="6">
        <v>7098</v>
      </c>
      <c r="D421" s="6">
        <v>7098</v>
      </c>
      <c r="E421" s="6">
        <v>-12842</v>
      </c>
      <c r="F421" s="6">
        <f t="shared" si="60"/>
        <v>1354</v>
      </c>
      <c r="G421" s="7">
        <v>0</v>
      </c>
      <c r="H421" s="7">
        <v>600</v>
      </c>
      <c r="I421" s="7">
        <v>0</v>
      </c>
      <c r="J421" s="7">
        <v>0</v>
      </c>
      <c r="K421" s="7">
        <v>0</v>
      </c>
      <c r="L421" s="7">
        <f t="shared" si="61"/>
        <v>754</v>
      </c>
    </row>
    <row r="422" spans="1:12" hidden="1" x14ac:dyDescent="0.2">
      <c r="A422" s="9" t="s">
        <v>239</v>
      </c>
      <c r="B422" s="10" t="s">
        <v>240</v>
      </c>
      <c r="C422" s="11">
        <f>SUM(C418:C421)</f>
        <v>56598</v>
      </c>
      <c r="D422" s="11">
        <f t="shared" ref="D422:L422" si="67">SUM(D418:D421)</f>
        <v>57215</v>
      </c>
      <c r="E422" s="11">
        <f t="shared" si="67"/>
        <v>-64759</v>
      </c>
      <c r="F422" s="11">
        <f t="shared" si="67"/>
        <v>49054</v>
      </c>
      <c r="G422" s="11">
        <f t="shared" si="67"/>
        <v>0</v>
      </c>
      <c r="H422" s="11">
        <f t="shared" si="67"/>
        <v>600</v>
      </c>
      <c r="I422" s="11">
        <f t="shared" si="67"/>
        <v>12532.28</v>
      </c>
      <c r="J422" s="11">
        <f t="shared" si="67"/>
        <v>0</v>
      </c>
      <c r="K422" s="11">
        <f t="shared" si="67"/>
        <v>0</v>
      </c>
      <c r="L422" s="11">
        <f t="shared" si="67"/>
        <v>35921.72</v>
      </c>
    </row>
    <row r="423" spans="1:12" hidden="1" x14ac:dyDescent="0.2">
      <c r="A423" s="4" t="s">
        <v>167</v>
      </c>
      <c r="B423" s="5" t="s">
        <v>168</v>
      </c>
      <c r="C423" s="6">
        <v>10000</v>
      </c>
      <c r="D423" s="6">
        <v>0</v>
      </c>
      <c r="E423" s="6">
        <v>0</v>
      </c>
      <c r="F423" s="6">
        <f t="shared" si="60"/>
        <v>10000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f t="shared" si="61"/>
        <v>10000</v>
      </c>
    </row>
    <row r="424" spans="1:12" hidden="1" x14ac:dyDescent="0.2">
      <c r="A424" s="4" t="s">
        <v>15</v>
      </c>
      <c r="B424" s="5" t="s">
        <v>16</v>
      </c>
      <c r="C424" s="6">
        <v>20000</v>
      </c>
      <c r="D424" s="6">
        <v>2471.46</v>
      </c>
      <c r="E424" s="6">
        <v>-2471.46</v>
      </c>
      <c r="F424" s="6">
        <f t="shared" si="60"/>
        <v>20000</v>
      </c>
      <c r="G424" s="7">
        <v>1930.8600000000001</v>
      </c>
      <c r="H424" s="7">
        <v>0</v>
      </c>
      <c r="I424" s="7">
        <v>0</v>
      </c>
      <c r="J424" s="7">
        <v>0</v>
      </c>
      <c r="K424" s="7">
        <v>0</v>
      </c>
      <c r="L424" s="7">
        <f t="shared" si="61"/>
        <v>18069.14</v>
      </c>
    </row>
    <row r="425" spans="1:12" hidden="1" x14ac:dyDescent="0.2">
      <c r="A425" s="4" t="s">
        <v>39</v>
      </c>
      <c r="B425" s="5" t="s">
        <v>40</v>
      </c>
      <c r="C425" s="6">
        <v>13126</v>
      </c>
      <c r="D425" s="6">
        <v>7544</v>
      </c>
      <c r="E425" s="6">
        <v>0</v>
      </c>
      <c r="F425" s="6">
        <f t="shared" si="60"/>
        <v>20670</v>
      </c>
      <c r="G425" s="7">
        <v>0</v>
      </c>
      <c r="H425" s="7">
        <v>5550</v>
      </c>
      <c r="I425" s="7">
        <v>0</v>
      </c>
      <c r="J425" s="7">
        <v>0</v>
      </c>
      <c r="K425" s="7">
        <v>0</v>
      </c>
      <c r="L425" s="7">
        <f t="shared" si="61"/>
        <v>15120</v>
      </c>
    </row>
    <row r="426" spans="1:12" ht="25.5" hidden="1" x14ac:dyDescent="0.2">
      <c r="A426" s="9" t="s">
        <v>241</v>
      </c>
      <c r="B426" s="10" t="s">
        <v>242</v>
      </c>
      <c r="C426" s="11">
        <f>SUM(C423:C425)</f>
        <v>43126</v>
      </c>
      <c r="D426" s="11">
        <f t="shared" ref="D426:L426" si="68">SUM(D423:D425)</f>
        <v>10015.459999999999</v>
      </c>
      <c r="E426" s="11">
        <f t="shared" si="68"/>
        <v>-2471.46</v>
      </c>
      <c r="F426" s="11">
        <f t="shared" si="68"/>
        <v>50670</v>
      </c>
      <c r="G426" s="11">
        <f t="shared" si="68"/>
        <v>1930.8600000000001</v>
      </c>
      <c r="H426" s="11">
        <f t="shared" si="68"/>
        <v>5550</v>
      </c>
      <c r="I426" s="11">
        <f t="shared" si="68"/>
        <v>0</v>
      </c>
      <c r="J426" s="11">
        <f t="shared" si="68"/>
        <v>0</v>
      </c>
      <c r="K426" s="11">
        <f t="shared" si="68"/>
        <v>0</v>
      </c>
      <c r="L426" s="11">
        <f t="shared" si="68"/>
        <v>43189.14</v>
      </c>
    </row>
    <row r="427" spans="1:12" hidden="1" x14ac:dyDescent="0.2">
      <c r="A427" s="4" t="s">
        <v>15</v>
      </c>
      <c r="B427" s="5" t="s">
        <v>16</v>
      </c>
      <c r="C427" s="6">
        <v>50700</v>
      </c>
      <c r="D427" s="6">
        <v>5000</v>
      </c>
      <c r="E427" s="6">
        <v>-5000</v>
      </c>
      <c r="F427" s="6">
        <f t="shared" si="60"/>
        <v>50700</v>
      </c>
      <c r="G427" s="7">
        <v>13007.880000000001</v>
      </c>
      <c r="H427" s="7">
        <v>0</v>
      </c>
      <c r="I427" s="7">
        <v>0</v>
      </c>
      <c r="J427" s="7">
        <v>0</v>
      </c>
      <c r="K427" s="7">
        <v>0</v>
      </c>
      <c r="L427" s="7">
        <f t="shared" si="61"/>
        <v>37692.119999999995</v>
      </c>
    </row>
    <row r="428" spans="1:12" hidden="1" x14ac:dyDescent="0.2">
      <c r="A428" s="4" t="s">
        <v>37</v>
      </c>
      <c r="B428" s="5" t="s">
        <v>38</v>
      </c>
      <c r="C428" s="6">
        <v>49699</v>
      </c>
      <c r="D428" s="6">
        <v>0</v>
      </c>
      <c r="E428" s="6">
        <v>0</v>
      </c>
      <c r="F428" s="6">
        <f t="shared" si="60"/>
        <v>49699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f t="shared" si="61"/>
        <v>49699</v>
      </c>
    </row>
    <row r="429" spans="1:12" hidden="1" x14ac:dyDescent="0.2">
      <c r="A429" s="4" t="s">
        <v>39</v>
      </c>
      <c r="B429" s="5" t="s">
        <v>40</v>
      </c>
      <c r="C429" s="6">
        <v>30000</v>
      </c>
      <c r="D429" s="6">
        <v>3000</v>
      </c>
      <c r="E429" s="6">
        <v>-9000</v>
      </c>
      <c r="F429" s="6">
        <f t="shared" si="60"/>
        <v>24000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f t="shared" si="61"/>
        <v>24000</v>
      </c>
    </row>
    <row r="430" spans="1:12" ht="25.5" hidden="1" x14ac:dyDescent="0.2">
      <c r="A430" s="9" t="s">
        <v>243</v>
      </c>
      <c r="B430" s="10" t="s">
        <v>244</v>
      </c>
      <c r="C430" s="11">
        <f>SUM(C427:C429)</f>
        <v>130399</v>
      </c>
      <c r="D430" s="11">
        <f t="shared" ref="D430:L430" si="69">SUM(D427:D429)</f>
        <v>8000</v>
      </c>
      <c r="E430" s="11">
        <f t="shared" si="69"/>
        <v>-14000</v>
      </c>
      <c r="F430" s="11">
        <f t="shared" si="69"/>
        <v>124399</v>
      </c>
      <c r="G430" s="11">
        <f t="shared" si="69"/>
        <v>13007.880000000001</v>
      </c>
      <c r="H430" s="11">
        <f t="shared" si="69"/>
        <v>0</v>
      </c>
      <c r="I430" s="11">
        <f t="shared" si="69"/>
        <v>0</v>
      </c>
      <c r="J430" s="11">
        <f t="shared" si="69"/>
        <v>0</v>
      </c>
      <c r="K430" s="11">
        <f t="shared" si="69"/>
        <v>0</v>
      </c>
      <c r="L430" s="11">
        <f t="shared" si="69"/>
        <v>111391.12</v>
      </c>
    </row>
    <row r="431" spans="1:12" ht="25.5" hidden="1" x14ac:dyDescent="0.2">
      <c r="A431" s="12" t="s">
        <v>302</v>
      </c>
      <c r="B431" s="13" t="s">
        <v>245</v>
      </c>
      <c r="C431" s="14">
        <f>C430+C426+C422+C417+C409+C407+C399+C393+C387+C370+C368+C362+C347+C322+C318+C306+C296+C290+C281+C273+C268+C238+C230+C217+C212+C209+C200+C197+C195+C173+C167+C158+C155+C146+C138+C134+C127+C123+C121+C116+C110+C96+C93+C80+C76+C66+C63+C59+C52+C45+C40+C36+C33+C30+C27+C23</f>
        <v>70500000</v>
      </c>
      <c r="D431" s="14">
        <f t="shared" ref="D431:L431" si="70">D430+D426+D422+D417+D409+D407+D399+D393+D387+D370+D368+D362+D347+D322+D318+D306+D296+D290+D281+D273+D268+D238+D230+D217+D212+D209+D200+D197+D195+D173+D167+D158+D155+D146+D138+D134+D127+D123+D121+D116+D110+D96+D93+D80+D76+D66+D63+D59+D52+D45+D40+D36+D33+D30+D27+D23</f>
        <v>18874460.369999994</v>
      </c>
      <c r="E431" s="14">
        <f t="shared" si="70"/>
        <v>-21074672.560000002</v>
      </c>
      <c r="F431" s="14">
        <f t="shared" si="70"/>
        <v>68299787.810000002</v>
      </c>
      <c r="G431" s="14">
        <f t="shared" si="70"/>
        <v>10681038.990000002</v>
      </c>
      <c r="H431" s="14">
        <f t="shared" si="70"/>
        <v>1939646.6199999999</v>
      </c>
      <c r="I431" s="14">
        <f t="shared" si="70"/>
        <v>81944.709999999992</v>
      </c>
      <c r="J431" s="14">
        <f t="shared" si="70"/>
        <v>993014.28999999992</v>
      </c>
      <c r="K431" s="14">
        <f t="shared" si="70"/>
        <v>31008.190000000002</v>
      </c>
      <c r="L431" s="14">
        <f t="shared" si="70"/>
        <v>54573135.009999998</v>
      </c>
    </row>
    <row r="432" spans="1:12" hidden="1" x14ac:dyDescent="0.2">
      <c r="A432" s="4" t="s">
        <v>175</v>
      </c>
      <c r="B432" s="5" t="s">
        <v>176</v>
      </c>
      <c r="C432" s="6">
        <v>500000</v>
      </c>
      <c r="D432" s="6">
        <v>0</v>
      </c>
      <c r="E432" s="6">
        <v>0</v>
      </c>
      <c r="F432" s="6">
        <f t="shared" si="60"/>
        <v>500000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f t="shared" si="61"/>
        <v>500000</v>
      </c>
    </row>
    <row r="433" spans="1:12" ht="25.5" hidden="1" x14ac:dyDescent="0.2">
      <c r="A433" s="15" t="s">
        <v>181</v>
      </c>
      <c r="B433" s="10" t="s">
        <v>182</v>
      </c>
      <c r="C433" s="11">
        <f>SUM(C432)</f>
        <v>500000</v>
      </c>
      <c r="D433" s="11">
        <f t="shared" ref="D433:L434" si="71">SUM(D432)</f>
        <v>0</v>
      </c>
      <c r="E433" s="11">
        <f t="shared" si="71"/>
        <v>0</v>
      </c>
      <c r="F433" s="11">
        <f t="shared" si="71"/>
        <v>500000</v>
      </c>
      <c r="G433" s="11">
        <f t="shared" si="71"/>
        <v>0</v>
      </c>
      <c r="H433" s="11">
        <f t="shared" si="71"/>
        <v>0</v>
      </c>
      <c r="I433" s="11">
        <f t="shared" si="71"/>
        <v>0</v>
      </c>
      <c r="J433" s="11">
        <f t="shared" si="71"/>
        <v>0</v>
      </c>
      <c r="K433" s="11">
        <f t="shared" si="71"/>
        <v>0</v>
      </c>
      <c r="L433" s="11">
        <f t="shared" si="71"/>
        <v>500000</v>
      </c>
    </row>
    <row r="434" spans="1:12" hidden="1" x14ac:dyDescent="0.2">
      <c r="A434" s="12" t="s">
        <v>303</v>
      </c>
      <c r="B434" s="13" t="s">
        <v>246</v>
      </c>
      <c r="C434" s="14">
        <f>SUM(C433)</f>
        <v>500000</v>
      </c>
      <c r="D434" s="14">
        <f t="shared" si="71"/>
        <v>0</v>
      </c>
      <c r="E434" s="14">
        <f t="shared" si="71"/>
        <v>0</v>
      </c>
      <c r="F434" s="14">
        <f t="shared" si="71"/>
        <v>500000</v>
      </c>
      <c r="G434" s="14">
        <f t="shared" si="71"/>
        <v>0</v>
      </c>
      <c r="H434" s="14">
        <f t="shared" si="71"/>
        <v>0</v>
      </c>
      <c r="I434" s="14">
        <f t="shared" si="71"/>
        <v>0</v>
      </c>
      <c r="J434" s="14">
        <f t="shared" si="71"/>
        <v>0</v>
      </c>
      <c r="K434" s="14">
        <f t="shared" si="71"/>
        <v>0</v>
      </c>
      <c r="L434" s="14">
        <f t="shared" si="71"/>
        <v>500000</v>
      </c>
    </row>
    <row r="435" spans="1:12" hidden="1" x14ac:dyDescent="0.2">
      <c r="A435" s="4" t="s">
        <v>167</v>
      </c>
      <c r="B435" s="5" t="s">
        <v>168</v>
      </c>
      <c r="C435" s="6">
        <v>12000</v>
      </c>
      <c r="D435" s="6">
        <v>0</v>
      </c>
      <c r="E435" s="6">
        <v>0</v>
      </c>
      <c r="F435" s="6">
        <f t="shared" si="60"/>
        <v>12000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f t="shared" si="61"/>
        <v>12000</v>
      </c>
    </row>
    <row r="436" spans="1:12" hidden="1" x14ac:dyDescent="0.2">
      <c r="A436" s="4" t="s">
        <v>203</v>
      </c>
      <c r="B436" s="5" t="s">
        <v>204</v>
      </c>
      <c r="C436" s="6">
        <v>12000</v>
      </c>
      <c r="D436" s="6">
        <v>0</v>
      </c>
      <c r="E436" s="6">
        <v>0</v>
      </c>
      <c r="F436" s="6">
        <f t="shared" si="60"/>
        <v>12000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f t="shared" si="61"/>
        <v>12000</v>
      </c>
    </row>
    <row r="437" spans="1:12" ht="38.25" hidden="1" x14ac:dyDescent="0.2">
      <c r="A437" s="4" t="s">
        <v>169</v>
      </c>
      <c r="B437" s="5" t="s">
        <v>170</v>
      </c>
      <c r="C437" s="6">
        <v>12000</v>
      </c>
      <c r="D437" s="6">
        <v>0</v>
      </c>
      <c r="E437" s="6">
        <v>0</v>
      </c>
      <c r="F437" s="6">
        <f t="shared" si="60"/>
        <v>12000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f t="shared" si="61"/>
        <v>12000</v>
      </c>
    </row>
    <row r="438" spans="1:12" ht="25.5" hidden="1" x14ac:dyDescent="0.2">
      <c r="A438" s="4" t="s">
        <v>99</v>
      </c>
      <c r="B438" s="5" t="s">
        <v>100</v>
      </c>
      <c r="C438" s="6">
        <v>12000</v>
      </c>
      <c r="D438" s="6">
        <v>0</v>
      </c>
      <c r="E438" s="6">
        <v>0</v>
      </c>
      <c r="F438" s="6">
        <f t="shared" si="60"/>
        <v>12000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f t="shared" si="61"/>
        <v>12000</v>
      </c>
    </row>
    <row r="439" spans="1:12" ht="25.5" hidden="1" x14ac:dyDescent="0.2">
      <c r="A439" s="4" t="s">
        <v>19</v>
      </c>
      <c r="B439" s="5" t="s">
        <v>20</v>
      </c>
      <c r="C439" s="6">
        <v>30000</v>
      </c>
      <c r="D439" s="6">
        <v>0</v>
      </c>
      <c r="E439" s="6">
        <v>0</v>
      </c>
      <c r="F439" s="6">
        <f t="shared" si="60"/>
        <v>30000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f t="shared" si="61"/>
        <v>30000</v>
      </c>
    </row>
    <row r="440" spans="1:12" hidden="1" x14ac:dyDescent="0.2">
      <c r="A440" s="4" t="s">
        <v>39</v>
      </c>
      <c r="B440" s="5" t="s">
        <v>40</v>
      </c>
      <c r="C440" s="6">
        <v>78000</v>
      </c>
      <c r="D440" s="6">
        <v>0</v>
      </c>
      <c r="E440" s="6">
        <v>0</v>
      </c>
      <c r="F440" s="6">
        <f t="shared" si="60"/>
        <v>78000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f t="shared" si="61"/>
        <v>78000</v>
      </c>
    </row>
    <row r="441" spans="1:12" hidden="1" x14ac:dyDescent="0.2">
      <c r="A441" s="15" t="s">
        <v>247</v>
      </c>
      <c r="B441" s="10" t="s">
        <v>248</v>
      </c>
      <c r="C441" s="11">
        <f>SUM(C435:C440)</f>
        <v>156000</v>
      </c>
      <c r="D441" s="11">
        <f t="shared" ref="D441:L441" si="72">SUM(D435:D440)</f>
        <v>0</v>
      </c>
      <c r="E441" s="11">
        <f t="shared" si="72"/>
        <v>0</v>
      </c>
      <c r="F441" s="11">
        <f t="shared" si="72"/>
        <v>156000</v>
      </c>
      <c r="G441" s="11">
        <f t="shared" si="72"/>
        <v>0</v>
      </c>
      <c r="H441" s="11">
        <f t="shared" si="72"/>
        <v>0</v>
      </c>
      <c r="I441" s="11">
        <f t="shared" si="72"/>
        <v>0</v>
      </c>
      <c r="J441" s="11">
        <f t="shared" si="72"/>
        <v>0</v>
      </c>
      <c r="K441" s="11">
        <f t="shared" si="72"/>
        <v>0</v>
      </c>
      <c r="L441" s="11">
        <f t="shared" si="72"/>
        <v>156000</v>
      </c>
    </row>
    <row r="442" spans="1:12" hidden="1" x14ac:dyDescent="0.2">
      <c r="A442" s="12" t="s">
        <v>304</v>
      </c>
      <c r="B442" s="13" t="s">
        <v>249</v>
      </c>
      <c r="C442" s="14">
        <f>SUM(C441)</f>
        <v>156000</v>
      </c>
      <c r="D442" s="14">
        <f t="shared" ref="D442:L442" si="73">SUM(D441)</f>
        <v>0</v>
      </c>
      <c r="E442" s="14">
        <f t="shared" si="73"/>
        <v>0</v>
      </c>
      <c r="F442" s="14">
        <f t="shared" si="73"/>
        <v>156000</v>
      </c>
      <c r="G442" s="14">
        <f t="shared" si="73"/>
        <v>0</v>
      </c>
      <c r="H442" s="14">
        <f t="shared" si="73"/>
        <v>0</v>
      </c>
      <c r="I442" s="14">
        <f t="shared" si="73"/>
        <v>0</v>
      </c>
      <c r="J442" s="14">
        <f t="shared" si="73"/>
        <v>0</v>
      </c>
      <c r="K442" s="14">
        <f t="shared" si="73"/>
        <v>0</v>
      </c>
      <c r="L442" s="14">
        <f t="shared" si="73"/>
        <v>156000</v>
      </c>
    </row>
    <row r="443" spans="1:12" hidden="1" x14ac:dyDescent="0.2">
      <c r="A443" s="4" t="s">
        <v>217</v>
      </c>
      <c r="B443" s="5" t="s">
        <v>218</v>
      </c>
      <c r="C443" s="6">
        <v>95000</v>
      </c>
      <c r="D443" s="6">
        <v>0</v>
      </c>
      <c r="E443" s="6">
        <v>0</v>
      </c>
      <c r="F443" s="6">
        <f t="shared" si="60"/>
        <v>95000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f t="shared" si="61"/>
        <v>95000</v>
      </c>
    </row>
    <row r="444" spans="1:12" hidden="1" x14ac:dyDescent="0.2">
      <c r="A444" s="4" t="s">
        <v>79</v>
      </c>
      <c r="B444" s="5" t="s">
        <v>80</v>
      </c>
      <c r="C444" s="6">
        <v>240412</v>
      </c>
      <c r="D444" s="6">
        <v>0</v>
      </c>
      <c r="E444" s="6">
        <v>0</v>
      </c>
      <c r="F444" s="6">
        <f t="shared" si="60"/>
        <v>240412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f t="shared" si="61"/>
        <v>240412</v>
      </c>
    </row>
    <row r="445" spans="1:12" hidden="1" x14ac:dyDescent="0.2">
      <c r="A445" s="4" t="s">
        <v>17</v>
      </c>
      <c r="B445" s="5" t="s">
        <v>18</v>
      </c>
      <c r="C445" s="6">
        <v>120000</v>
      </c>
      <c r="D445" s="6">
        <v>0</v>
      </c>
      <c r="E445" s="6">
        <v>0</v>
      </c>
      <c r="F445" s="6">
        <f t="shared" si="60"/>
        <v>120000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f t="shared" si="61"/>
        <v>120000</v>
      </c>
    </row>
    <row r="446" spans="1:12" hidden="1" x14ac:dyDescent="0.2">
      <c r="A446" s="4" t="s">
        <v>193</v>
      </c>
      <c r="B446" s="5" t="s">
        <v>194</v>
      </c>
      <c r="C446" s="6">
        <v>60000</v>
      </c>
      <c r="D446" s="6">
        <v>0</v>
      </c>
      <c r="E446" s="6">
        <v>0</v>
      </c>
      <c r="F446" s="6">
        <f t="shared" si="60"/>
        <v>60000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f t="shared" si="61"/>
        <v>60000</v>
      </c>
    </row>
    <row r="447" spans="1:12" ht="25.5" hidden="1" x14ac:dyDescent="0.2">
      <c r="A447" s="4" t="s">
        <v>250</v>
      </c>
      <c r="B447" s="5" t="s">
        <v>251</v>
      </c>
      <c r="C447" s="6">
        <v>2400000</v>
      </c>
      <c r="D447" s="6">
        <v>0</v>
      </c>
      <c r="E447" s="6">
        <v>0</v>
      </c>
      <c r="F447" s="6">
        <f t="shared" si="60"/>
        <v>2400000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f t="shared" si="61"/>
        <v>2400000</v>
      </c>
    </row>
    <row r="448" spans="1:12" hidden="1" x14ac:dyDescent="0.2">
      <c r="A448" s="4" t="s">
        <v>29</v>
      </c>
      <c r="B448" s="5" t="s">
        <v>30</v>
      </c>
      <c r="C448" s="6">
        <v>495500</v>
      </c>
      <c r="D448" s="6">
        <v>0</v>
      </c>
      <c r="E448" s="6">
        <v>0</v>
      </c>
      <c r="F448" s="6">
        <f t="shared" si="60"/>
        <v>495500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f t="shared" si="61"/>
        <v>495500</v>
      </c>
    </row>
    <row r="449" spans="1:12" hidden="1" x14ac:dyDescent="0.2">
      <c r="A449" s="4" t="s">
        <v>137</v>
      </c>
      <c r="B449" s="5" t="s">
        <v>138</v>
      </c>
      <c r="C449" s="6">
        <v>8000000</v>
      </c>
      <c r="D449" s="6">
        <v>0</v>
      </c>
      <c r="E449" s="6">
        <v>0</v>
      </c>
      <c r="F449" s="6">
        <f t="shared" si="60"/>
        <v>8000000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f t="shared" si="61"/>
        <v>8000000</v>
      </c>
    </row>
    <row r="450" spans="1:12" ht="25.5" hidden="1" x14ac:dyDescent="0.2">
      <c r="A450" s="4" t="s">
        <v>125</v>
      </c>
      <c r="B450" s="5" t="s">
        <v>126</v>
      </c>
      <c r="C450" s="6">
        <v>300000</v>
      </c>
      <c r="D450" s="6">
        <v>0</v>
      </c>
      <c r="E450" s="6">
        <v>0</v>
      </c>
      <c r="F450" s="6">
        <f t="shared" si="60"/>
        <v>300000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f t="shared" si="61"/>
        <v>300000</v>
      </c>
    </row>
    <row r="451" spans="1:12" hidden="1" x14ac:dyDescent="0.2">
      <c r="A451" s="4" t="s">
        <v>39</v>
      </c>
      <c r="B451" s="5" t="s">
        <v>40</v>
      </c>
      <c r="C451" s="6">
        <v>210000</v>
      </c>
      <c r="D451" s="6">
        <v>0</v>
      </c>
      <c r="E451" s="6">
        <v>0</v>
      </c>
      <c r="F451" s="6">
        <f t="shared" si="60"/>
        <v>210000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f t="shared" si="61"/>
        <v>210000</v>
      </c>
    </row>
    <row r="452" spans="1:12" hidden="1" x14ac:dyDescent="0.2">
      <c r="A452" s="4" t="s">
        <v>252</v>
      </c>
      <c r="B452" s="5" t="s">
        <v>253</v>
      </c>
      <c r="C452" s="6">
        <v>60000</v>
      </c>
      <c r="D452" s="6">
        <v>0</v>
      </c>
      <c r="E452" s="6">
        <v>0</v>
      </c>
      <c r="F452" s="6">
        <f t="shared" si="60"/>
        <v>60000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f t="shared" si="61"/>
        <v>60000</v>
      </c>
    </row>
    <row r="453" spans="1:12" hidden="1" x14ac:dyDescent="0.2">
      <c r="A453" s="4" t="s">
        <v>254</v>
      </c>
      <c r="B453" s="5" t="s">
        <v>255</v>
      </c>
      <c r="C453" s="6">
        <v>48000</v>
      </c>
      <c r="D453" s="6">
        <v>0</v>
      </c>
      <c r="E453" s="6">
        <v>0</v>
      </c>
      <c r="F453" s="6">
        <f t="shared" si="60"/>
        <v>48000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f t="shared" si="61"/>
        <v>48000</v>
      </c>
    </row>
    <row r="454" spans="1:12" hidden="1" x14ac:dyDescent="0.2">
      <c r="A454" s="4" t="s">
        <v>256</v>
      </c>
      <c r="B454" s="5" t="s">
        <v>257</v>
      </c>
      <c r="C454" s="6">
        <v>215000</v>
      </c>
      <c r="D454" s="6">
        <v>0</v>
      </c>
      <c r="E454" s="6">
        <v>0</v>
      </c>
      <c r="F454" s="6">
        <f t="shared" ref="F454:F517" si="74">C454+D454+E454</f>
        <v>215000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f t="shared" ref="L454:L517" si="75">F454-G454-H454-I454-J454-K454</f>
        <v>215000</v>
      </c>
    </row>
    <row r="455" spans="1:12" ht="25.5" hidden="1" x14ac:dyDescent="0.2">
      <c r="A455" s="15" t="s">
        <v>49</v>
      </c>
      <c r="B455" s="10" t="s">
        <v>50</v>
      </c>
      <c r="C455" s="11">
        <f>SUM(C443:C454)</f>
        <v>12243912</v>
      </c>
      <c r="D455" s="11">
        <f t="shared" ref="D455:L455" si="76">SUM(D443:D454)</f>
        <v>0</v>
      </c>
      <c r="E455" s="11">
        <f t="shared" si="76"/>
        <v>0</v>
      </c>
      <c r="F455" s="11">
        <f t="shared" si="76"/>
        <v>12243912</v>
      </c>
      <c r="G455" s="11">
        <f t="shared" si="76"/>
        <v>0</v>
      </c>
      <c r="H455" s="11">
        <f t="shared" si="76"/>
        <v>0</v>
      </c>
      <c r="I455" s="11">
        <f t="shared" si="76"/>
        <v>0</v>
      </c>
      <c r="J455" s="11">
        <f t="shared" si="76"/>
        <v>0</v>
      </c>
      <c r="K455" s="11">
        <f t="shared" si="76"/>
        <v>0</v>
      </c>
      <c r="L455" s="11">
        <f t="shared" si="76"/>
        <v>12243912</v>
      </c>
    </row>
    <row r="456" spans="1:12" hidden="1" x14ac:dyDescent="0.2">
      <c r="A456" s="4" t="s">
        <v>167</v>
      </c>
      <c r="B456" s="5" t="s">
        <v>168</v>
      </c>
      <c r="C456" s="6">
        <v>51460</v>
      </c>
      <c r="D456" s="6">
        <v>0</v>
      </c>
      <c r="E456" s="6">
        <v>0</v>
      </c>
      <c r="F456" s="6">
        <f t="shared" si="74"/>
        <v>51460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f t="shared" si="75"/>
        <v>51460</v>
      </c>
    </row>
    <row r="457" spans="1:12" ht="38.25" hidden="1" x14ac:dyDescent="0.2">
      <c r="A457" s="4" t="s">
        <v>169</v>
      </c>
      <c r="B457" s="5" t="s">
        <v>170</v>
      </c>
      <c r="C457" s="6">
        <v>207000</v>
      </c>
      <c r="D457" s="6">
        <v>0</v>
      </c>
      <c r="E457" s="6">
        <v>0</v>
      </c>
      <c r="F457" s="6">
        <f t="shared" si="74"/>
        <v>207000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f t="shared" si="75"/>
        <v>207000</v>
      </c>
    </row>
    <row r="458" spans="1:12" hidden="1" x14ac:dyDescent="0.2">
      <c r="A458" s="4" t="s">
        <v>258</v>
      </c>
      <c r="B458" s="5" t="s">
        <v>259</v>
      </c>
      <c r="C458" s="6">
        <v>11520</v>
      </c>
      <c r="D458" s="6">
        <v>0</v>
      </c>
      <c r="E458" s="6">
        <v>0</v>
      </c>
      <c r="F458" s="6">
        <f t="shared" si="74"/>
        <v>11520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f t="shared" si="75"/>
        <v>11520</v>
      </c>
    </row>
    <row r="459" spans="1:12" ht="25.5" hidden="1" x14ac:dyDescent="0.2">
      <c r="A459" s="4" t="s">
        <v>131</v>
      </c>
      <c r="B459" s="5" t="s">
        <v>132</v>
      </c>
      <c r="C459" s="6">
        <v>54000</v>
      </c>
      <c r="D459" s="6">
        <v>0</v>
      </c>
      <c r="E459" s="6">
        <v>0</v>
      </c>
      <c r="F459" s="6">
        <f t="shared" si="74"/>
        <v>54000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f t="shared" si="75"/>
        <v>54000</v>
      </c>
    </row>
    <row r="460" spans="1:12" hidden="1" x14ac:dyDescent="0.2">
      <c r="A460" s="4" t="s">
        <v>79</v>
      </c>
      <c r="B460" s="5" t="s">
        <v>80</v>
      </c>
      <c r="C460" s="6">
        <v>99064</v>
      </c>
      <c r="D460" s="6">
        <v>0</v>
      </c>
      <c r="E460" s="6">
        <v>0</v>
      </c>
      <c r="F460" s="6">
        <f t="shared" si="74"/>
        <v>99064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f t="shared" si="75"/>
        <v>99064</v>
      </c>
    </row>
    <row r="461" spans="1:12" hidden="1" x14ac:dyDescent="0.2">
      <c r="A461" s="4" t="s">
        <v>17</v>
      </c>
      <c r="B461" s="5" t="s">
        <v>18</v>
      </c>
      <c r="C461" s="6">
        <v>431400</v>
      </c>
      <c r="D461" s="6">
        <v>0</v>
      </c>
      <c r="E461" s="6">
        <v>0</v>
      </c>
      <c r="F461" s="6">
        <f t="shared" si="74"/>
        <v>431400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f t="shared" si="75"/>
        <v>431400</v>
      </c>
    </row>
    <row r="462" spans="1:12" hidden="1" x14ac:dyDescent="0.2">
      <c r="A462" s="4" t="s">
        <v>29</v>
      </c>
      <c r="B462" s="5" t="s">
        <v>30</v>
      </c>
      <c r="C462" s="6">
        <v>412048</v>
      </c>
      <c r="D462" s="6">
        <v>0</v>
      </c>
      <c r="E462" s="6">
        <v>0</v>
      </c>
      <c r="F462" s="6">
        <f t="shared" si="74"/>
        <v>412048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f t="shared" si="75"/>
        <v>412048</v>
      </c>
    </row>
    <row r="463" spans="1:12" hidden="1" x14ac:dyDescent="0.2">
      <c r="A463" s="4" t="s">
        <v>137</v>
      </c>
      <c r="B463" s="5" t="s">
        <v>138</v>
      </c>
      <c r="C463" s="6">
        <v>113006</v>
      </c>
      <c r="D463" s="6">
        <v>0</v>
      </c>
      <c r="E463" s="6">
        <v>0</v>
      </c>
      <c r="F463" s="6">
        <f t="shared" si="74"/>
        <v>113006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f t="shared" si="75"/>
        <v>113006</v>
      </c>
    </row>
    <row r="464" spans="1:12" hidden="1" x14ac:dyDescent="0.2">
      <c r="A464" s="4" t="s">
        <v>37</v>
      </c>
      <c r="B464" s="5" t="s">
        <v>38</v>
      </c>
      <c r="C464" s="6">
        <v>44000</v>
      </c>
      <c r="D464" s="6">
        <v>0</v>
      </c>
      <c r="E464" s="6">
        <v>0</v>
      </c>
      <c r="F464" s="6">
        <f t="shared" si="74"/>
        <v>44000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f t="shared" si="75"/>
        <v>44000</v>
      </c>
    </row>
    <row r="465" spans="1:12" hidden="1" x14ac:dyDescent="0.2">
      <c r="A465" s="4" t="s">
        <v>39</v>
      </c>
      <c r="B465" s="5" t="s">
        <v>40</v>
      </c>
      <c r="C465" s="6">
        <v>358800</v>
      </c>
      <c r="D465" s="6">
        <v>0</v>
      </c>
      <c r="E465" s="6">
        <v>0</v>
      </c>
      <c r="F465" s="6">
        <f t="shared" si="74"/>
        <v>358800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f t="shared" si="75"/>
        <v>358800</v>
      </c>
    </row>
    <row r="466" spans="1:12" hidden="1" x14ac:dyDescent="0.2">
      <c r="A466" s="4" t="s">
        <v>93</v>
      </c>
      <c r="B466" s="5" t="s">
        <v>94</v>
      </c>
      <c r="C466" s="6">
        <v>7863</v>
      </c>
      <c r="D466" s="6">
        <v>0</v>
      </c>
      <c r="E466" s="6">
        <v>0</v>
      </c>
      <c r="F466" s="6">
        <f t="shared" si="74"/>
        <v>7863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f t="shared" si="75"/>
        <v>7863</v>
      </c>
    </row>
    <row r="467" spans="1:12" hidden="1" x14ac:dyDescent="0.2">
      <c r="A467" s="15" t="s">
        <v>57</v>
      </c>
      <c r="B467" s="10" t="s">
        <v>58</v>
      </c>
      <c r="C467" s="11">
        <f>SUM(C456:C466)</f>
        <v>1790161</v>
      </c>
      <c r="D467" s="11">
        <f t="shared" ref="D467:L467" si="77">SUM(D456:D466)</f>
        <v>0</v>
      </c>
      <c r="E467" s="11">
        <f t="shared" si="77"/>
        <v>0</v>
      </c>
      <c r="F467" s="11">
        <f t="shared" si="77"/>
        <v>1790161</v>
      </c>
      <c r="G467" s="11">
        <f t="shared" si="77"/>
        <v>0</v>
      </c>
      <c r="H467" s="11">
        <f t="shared" si="77"/>
        <v>0</v>
      </c>
      <c r="I467" s="11">
        <f t="shared" si="77"/>
        <v>0</v>
      </c>
      <c r="J467" s="11">
        <f t="shared" si="77"/>
        <v>0</v>
      </c>
      <c r="K467" s="11">
        <f t="shared" si="77"/>
        <v>0</v>
      </c>
      <c r="L467" s="11">
        <f t="shared" si="77"/>
        <v>1790161</v>
      </c>
    </row>
    <row r="468" spans="1:12" hidden="1" x14ac:dyDescent="0.2">
      <c r="A468" s="4" t="s">
        <v>137</v>
      </c>
      <c r="B468" s="5" t="s">
        <v>138</v>
      </c>
      <c r="C468" s="6">
        <v>277000</v>
      </c>
      <c r="D468" s="6">
        <v>0</v>
      </c>
      <c r="E468" s="6">
        <v>0</v>
      </c>
      <c r="F468" s="6">
        <f t="shared" si="74"/>
        <v>277000</v>
      </c>
      <c r="G468" s="7">
        <v>120000</v>
      </c>
      <c r="H468" s="7">
        <v>0</v>
      </c>
      <c r="I468" s="7">
        <v>0</v>
      </c>
      <c r="J468" s="7">
        <v>0</v>
      </c>
      <c r="K468" s="7">
        <v>0</v>
      </c>
      <c r="L468" s="7">
        <f t="shared" si="75"/>
        <v>157000</v>
      </c>
    </row>
    <row r="469" spans="1:12" ht="25.5" hidden="1" x14ac:dyDescent="0.2">
      <c r="A469" s="4" t="s">
        <v>260</v>
      </c>
      <c r="B469" s="5" t="s">
        <v>261</v>
      </c>
      <c r="C469" s="6">
        <v>200000</v>
      </c>
      <c r="D469" s="6">
        <v>0</v>
      </c>
      <c r="E469" s="6">
        <v>0</v>
      </c>
      <c r="F469" s="6">
        <f t="shared" si="74"/>
        <v>200000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f t="shared" si="75"/>
        <v>200000</v>
      </c>
    </row>
    <row r="470" spans="1:12" hidden="1" x14ac:dyDescent="0.2">
      <c r="A470" s="4" t="s">
        <v>262</v>
      </c>
      <c r="B470" s="5" t="s">
        <v>263</v>
      </c>
      <c r="C470" s="6">
        <v>90000</v>
      </c>
      <c r="D470" s="6">
        <v>0</v>
      </c>
      <c r="E470" s="6">
        <v>0</v>
      </c>
      <c r="F470" s="6">
        <f t="shared" si="74"/>
        <v>90000</v>
      </c>
      <c r="G470" s="7">
        <v>0</v>
      </c>
      <c r="H470" s="7">
        <v>39899.64</v>
      </c>
      <c r="I470" s="7">
        <v>0</v>
      </c>
      <c r="J470" s="7">
        <v>0</v>
      </c>
      <c r="K470" s="7">
        <v>0</v>
      </c>
      <c r="L470" s="7">
        <f t="shared" si="75"/>
        <v>50100.36</v>
      </c>
    </row>
    <row r="471" spans="1:12" hidden="1" x14ac:dyDescent="0.2">
      <c r="A471" s="15" t="s">
        <v>67</v>
      </c>
      <c r="B471" s="10" t="s">
        <v>68</v>
      </c>
      <c r="C471" s="11">
        <f>SUM(C468:C470)</f>
        <v>567000</v>
      </c>
      <c r="D471" s="11">
        <f t="shared" ref="D471:L471" si="78">SUM(D468:D470)</f>
        <v>0</v>
      </c>
      <c r="E471" s="11">
        <f t="shared" si="78"/>
        <v>0</v>
      </c>
      <c r="F471" s="11">
        <f t="shared" si="78"/>
        <v>567000</v>
      </c>
      <c r="G471" s="11">
        <f t="shared" si="78"/>
        <v>120000</v>
      </c>
      <c r="H471" s="11">
        <f t="shared" si="78"/>
        <v>39899.64</v>
      </c>
      <c r="I471" s="11">
        <f t="shared" si="78"/>
        <v>0</v>
      </c>
      <c r="J471" s="11">
        <f t="shared" si="78"/>
        <v>0</v>
      </c>
      <c r="K471" s="11">
        <f t="shared" si="78"/>
        <v>0</v>
      </c>
      <c r="L471" s="11">
        <f t="shared" si="78"/>
        <v>407100.36</v>
      </c>
    </row>
    <row r="472" spans="1:12" hidden="1" x14ac:dyDescent="0.2">
      <c r="A472" s="4" t="s">
        <v>29</v>
      </c>
      <c r="B472" s="5" t="s">
        <v>30</v>
      </c>
      <c r="C472" s="6">
        <v>50000</v>
      </c>
      <c r="D472" s="6">
        <v>0</v>
      </c>
      <c r="E472" s="6">
        <v>0</v>
      </c>
      <c r="F472" s="6">
        <f t="shared" si="74"/>
        <v>50000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f t="shared" si="75"/>
        <v>50000</v>
      </c>
    </row>
    <row r="473" spans="1:12" hidden="1" x14ac:dyDescent="0.2">
      <c r="A473" s="4" t="s">
        <v>137</v>
      </c>
      <c r="B473" s="5" t="s">
        <v>138</v>
      </c>
      <c r="C473" s="6">
        <v>218000</v>
      </c>
      <c r="D473" s="6">
        <v>0</v>
      </c>
      <c r="E473" s="6">
        <v>0</v>
      </c>
      <c r="F473" s="6">
        <f t="shared" si="74"/>
        <v>218000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f t="shared" si="75"/>
        <v>218000</v>
      </c>
    </row>
    <row r="474" spans="1:12" hidden="1" x14ac:dyDescent="0.2">
      <c r="A474" s="15" t="s">
        <v>71</v>
      </c>
      <c r="B474" s="10" t="s">
        <v>72</v>
      </c>
      <c r="C474" s="11">
        <f>SUM(C472:C473)</f>
        <v>268000</v>
      </c>
      <c r="D474" s="11">
        <f t="shared" ref="D474:L474" si="79">SUM(D472:D473)</f>
        <v>0</v>
      </c>
      <c r="E474" s="11">
        <f t="shared" si="79"/>
        <v>0</v>
      </c>
      <c r="F474" s="11">
        <f t="shared" si="79"/>
        <v>268000</v>
      </c>
      <c r="G474" s="11">
        <f t="shared" si="79"/>
        <v>0</v>
      </c>
      <c r="H474" s="11">
        <f t="shared" si="79"/>
        <v>0</v>
      </c>
      <c r="I474" s="11">
        <f t="shared" si="79"/>
        <v>0</v>
      </c>
      <c r="J474" s="11">
        <f t="shared" si="79"/>
        <v>0</v>
      </c>
      <c r="K474" s="11">
        <f t="shared" si="79"/>
        <v>0</v>
      </c>
      <c r="L474" s="11">
        <f t="shared" si="79"/>
        <v>268000</v>
      </c>
    </row>
    <row r="475" spans="1:12" hidden="1" x14ac:dyDescent="0.2">
      <c r="A475" s="4" t="s">
        <v>87</v>
      </c>
      <c r="B475" s="5" t="s">
        <v>88</v>
      </c>
      <c r="C475" s="6">
        <v>57800</v>
      </c>
      <c r="D475" s="6">
        <v>0</v>
      </c>
      <c r="E475" s="6">
        <v>0</v>
      </c>
      <c r="F475" s="6">
        <f t="shared" si="74"/>
        <v>57800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f t="shared" si="75"/>
        <v>57800</v>
      </c>
    </row>
    <row r="476" spans="1:12" ht="25.5" hidden="1" x14ac:dyDescent="0.2">
      <c r="A476" s="4" t="s">
        <v>61</v>
      </c>
      <c r="B476" s="5" t="s">
        <v>62</v>
      </c>
      <c r="C476" s="6">
        <v>74400</v>
      </c>
      <c r="D476" s="6">
        <v>0</v>
      </c>
      <c r="E476" s="6">
        <v>0</v>
      </c>
      <c r="F476" s="6">
        <f t="shared" si="74"/>
        <v>74400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f t="shared" si="75"/>
        <v>74400</v>
      </c>
    </row>
    <row r="477" spans="1:12" hidden="1" x14ac:dyDescent="0.2">
      <c r="A477" s="4" t="s">
        <v>262</v>
      </c>
      <c r="B477" s="5" t="s">
        <v>263</v>
      </c>
      <c r="C477" s="6">
        <v>467000</v>
      </c>
      <c r="D477" s="6">
        <v>0</v>
      </c>
      <c r="E477" s="6">
        <v>0</v>
      </c>
      <c r="F477" s="6">
        <f t="shared" si="74"/>
        <v>467000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f t="shared" si="75"/>
        <v>467000</v>
      </c>
    </row>
    <row r="478" spans="1:12" hidden="1" x14ac:dyDescent="0.2">
      <c r="A478" s="4" t="s">
        <v>264</v>
      </c>
      <c r="B478" s="5" t="s">
        <v>265</v>
      </c>
      <c r="C478" s="6">
        <v>74400</v>
      </c>
      <c r="D478" s="6">
        <v>0</v>
      </c>
      <c r="E478" s="6">
        <v>0</v>
      </c>
      <c r="F478" s="6">
        <f t="shared" si="74"/>
        <v>74400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f t="shared" si="75"/>
        <v>74400</v>
      </c>
    </row>
    <row r="479" spans="1:12" hidden="1" x14ac:dyDescent="0.2">
      <c r="A479" s="15" t="s">
        <v>81</v>
      </c>
      <c r="B479" s="10" t="s">
        <v>82</v>
      </c>
      <c r="C479" s="11">
        <f>SUM(C475:C478)</f>
        <v>673600</v>
      </c>
      <c r="D479" s="11">
        <f t="shared" ref="D479:L479" si="80">SUM(D475:D478)</f>
        <v>0</v>
      </c>
      <c r="E479" s="11">
        <f t="shared" si="80"/>
        <v>0</v>
      </c>
      <c r="F479" s="11">
        <f t="shared" si="80"/>
        <v>673600</v>
      </c>
      <c r="G479" s="11">
        <f t="shared" si="80"/>
        <v>0</v>
      </c>
      <c r="H479" s="11">
        <f t="shared" si="80"/>
        <v>0</v>
      </c>
      <c r="I479" s="11">
        <f t="shared" si="80"/>
        <v>0</v>
      </c>
      <c r="J479" s="11">
        <f t="shared" si="80"/>
        <v>0</v>
      </c>
      <c r="K479" s="11">
        <f t="shared" si="80"/>
        <v>0</v>
      </c>
      <c r="L479" s="11">
        <f t="shared" si="80"/>
        <v>673600</v>
      </c>
    </row>
    <row r="480" spans="1:12" hidden="1" x14ac:dyDescent="0.2">
      <c r="A480" s="4" t="s">
        <v>137</v>
      </c>
      <c r="B480" s="5" t="s">
        <v>138</v>
      </c>
      <c r="C480" s="6">
        <v>1437500</v>
      </c>
      <c r="D480" s="6">
        <v>0</v>
      </c>
      <c r="E480" s="6">
        <v>0</v>
      </c>
      <c r="F480" s="6">
        <f t="shared" si="74"/>
        <v>1437500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f t="shared" si="75"/>
        <v>1437500</v>
      </c>
    </row>
    <row r="481" spans="1:12" hidden="1" x14ac:dyDescent="0.2">
      <c r="A481" s="4" t="s">
        <v>264</v>
      </c>
      <c r="B481" s="5" t="s">
        <v>265</v>
      </c>
      <c r="C481" s="6">
        <v>195000</v>
      </c>
      <c r="D481" s="6">
        <v>0</v>
      </c>
      <c r="E481" s="6">
        <v>0</v>
      </c>
      <c r="F481" s="6">
        <f t="shared" si="74"/>
        <v>195000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f t="shared" si="75"/>
        <v>195000</v>
      </c>
    </row>
    <row r="482" spans="1:12" ht="25.5" hidden="1" x14ac:dyDescent="0.2">
      <c r="A482" s="15" t="s">
        <v>266</v>
      </c>
      <c r="B482" s="10" t="s">
        <v>267</v>
      </c>
      <c r="C482" s="11">
        <f>SUM(C480:C481)</f>
        <v>1632500</v>
      </c>
      <c r="D482" s="11">
        <f t="shared" ref="D482:L482" si="81">SUM(D480:D481)</f>
        <v>0</v>
      </c>
      <c r="E482" s="11">
        <f t="shared" si="81"/>
        <v>0</v>
      </c>
      <c r="F482" s="11">
        <f t="shared" si="81"/>
        <v>1632500</v>
      </c>
      <c r="G482" s="11">
        <f t="shared" si="81"/>
        <v>0</v>
      </c>
      <c r="H482" s="11">
        <f t="shared" si="81"/>
        <v>0</v>
      </c>
      <c r="I482" s="11">
        <f t="shared" si="81"/>
        <v>0</v>
      </c>
      <c r="J482" s="11">
        <f t="shared" si="81"/>
        <v>0</v>
      </c>
      <c r="K482" s="11">
        <f t="shared" si="81"/>
        <v>0</v>
      </c>
      <c r="L482" s="11">
        <f t="shared" si="81"/>
        <v>1632500</v>
      </c>
    </row>
    <row r="483" spans="1:12" hidden="1" x14ac:dyDescent="0.2">
      <c r="A483" s="4" t="s">
        <v>45</v>
      </c>
      <c r="B483" s="5" t="s">
        <v>46</v>
      </c>
      <c r="C483" s="6">
        <v>260000</v>
      </c>
      <c r="D483" s="6">
        <v>0</v>
      </c>
      <c r="E483" s="6">
        <v>0</v>
      </c>
      <c r="F483" s="6">
        <f t="shared" si="74"/>
        <v>260000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f t="shared" si="75"/>
        <v>260000</v>
      </c>
    </row>
    <row r="484" spans="1:12" hidden="1" x14ac:dyDescent="0.2">
      <c r="A484" s="4" t="s">
        <v>29</v>
      </c>
      <c r="B484" s="5" t="s">
        <v>30</v>
      </c>
      <c r="C484" s="6">
        <v>150000</v>
      </c>
      <c r="D484" s="6">
        <v>0</v>
      </c>
      <c r="E484" s="6">
        <v>0</v>
      </c>
      <c r="F484" s="6">
        <f t="shared" si="74"/>
        <v>150000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f t="shared" si="75"/>
        <v>150000</v>
      </c>
    </row>
    <row r="485" spans="1:12" ht="25.5" hidden="1" x14ac:dyDescent="0.2">
      <c r="A485" s="4" t="s">
        <v>125</v>
      </c>
      <c r="B485" s="5" t="s">
        <v>126</v>
      </c>
      <c r="C485" s="6">
        <v>232804</v>
      </c>
      <c r="D485" s="6">
        <v>0</v>
      </c>
      <c r="E485" s="6">
        <v>0</v>
      </c>
      <c r="F485" s="6">
        <f t="shared" si="74"/>
        <v>232804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f t="shared" si="75"/>
        <v>232804</v>
      </c>
    </row>
    <row r="486" spans="1:12" hidden="1" x14ac:dyDescent="0.2">
      <c r="A486" s="15" t="s">
        <v>95</v>
      </c>
      <c r="B486" s="10" t="s">
        <v>96</v>
      </c>
      <c r="C486" s="11">
        <f>SUM(C483:C485)</f>
        <v>642804</v>
      </c>
      <c r="D486" s="11">
        <f t="shared" ref="D486:L486" si="82">SUM(D483:D485)</f>
        <v>0</v>
      </c>
      <c r="E486" s="11">
        <f t="shared" si="82"/>
        <v>0</v>
      </c>
      <c r="F486" s="11">
        <f t="shared" si="82"/>
        <v>642804</v>
      </c>
      <c r="G486" s="11">
        <f t="shared" si="82"/>
        <v>0</v>
      </c>
      <c r="H486" s="11">
        <f t="shared" si="82"/>
        <v>0</v>
      </c>
      <c r="I486" s="11">
        <f t="shared" si="82"/>
        <v>0</v>
      </c>
      <c r="J486" s="11">
        <f t="shared" si="82"/>
        <v>0</v>
      </c>
      <c r="K486" s="11">
        <f t="shared" si="82"/>
        <v>0</v>
      </c>
      <c r="L486" s="11">
        <f t="shared" si="82"/>
        <v>642804</v>
      </c>
    </row>
    <row r="487" spans="1:12" hidden="1" x14ac:dyDescent="0.2">
      <c r="A487" s="4" t="s">
        <v>167</v>
      </c>
      <c r="B487" s="5" t="s">
        <v>168</v>
      </c>
      <c r="C487" s="6">
        <v>21390</v>
      </c>
      <c r="D487" s="6">
        <v>0</v>
      </c>
      <c r="E487" s="6">
        <v>0</v>
      </c>
      <c r="F487" s="6">
        <f t="shared" si="74"/>
        <v>21390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f t="shared" si="75"/>
        <v>21390</v>
      </c>
    </row>
    <row r="488" spans="1:12" hidden="1" x14ac:dyDescent="0.2">
      <c r="A488" s="4" t="s">
        <v>79</v>
      </c>
      <c r="B488" s="5" t="s">
        <v>80</v>
      </c>
      <c r="C488" s="6">
        <v>30000</v>
      </c>
      <c r="D488" s="6">
        <v>0</v>
      </c>
      <c r="E488" s="6">
        <v>0</v>
      </c>
      <c r="F488" s="6">
        <f t="shared" si="74"/>
        <v>30000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f t="shared" si="75"/>
        <v>30000</v>
      </c>
    </row>
    <row r="489" spans="1:12" hidden="1" x14ac:dyDescent="0.2">
      <c r="A489" s="4" t="s">
        <v>17</v>
      </c>
      <c r="B489" s="5" t="s">
        <v>18</v>
      </c>
      <c r="C489" s="6">
        <v>97650</v>
      </c>
      <c r="D489" s="6">
        <v>0</v>
      </c>
      <c r="E489" s="6">
        <v>0</v>
      </c>
      <c r="F489" s="6">
        <f t="shared" si="74"/>
        <v>97650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f t="shared" si="75"/>
        <v>97650</v>
      </c>
    </row>
    <row r="490" spans="1:12" hidden="1" x14ac:dyDescent="0.2">
      <c r="A490" s="4" t="s">
        <v>149</v>
      </c>
      <c r="B490" s="5" t="s">
        <v>150</v>
      </c>
      <c r="C490" s="6">
        <v>14400</v>
      </c>
      <c r="D490" s="6">
        <v>0</v>
      </c>
      <c r="E490" s="6">
        <v>0</v>
      </c>
      <c r="F490" s="6">
        <f t="shared" si="74"/>
        <v>14400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f t="shared" si="75"/>
        <v>14400</v>
      </c>
    </row>
    <row r="491" spans="1:12" hidden="1" x14ac:dyDescent="0.2">
      <c r="A491" s="4" t="s">
        <v>45</v>
      </c>
      <c r="B491" s="5" t="s">
        <v>46</v>
      </c>
      <c r="C491" s="6">
        <v>180000</v>
      </c>
      <c r="D491" s="6">
        <v>0</v>
      </c>
      <c r="E491" s="6">
        <v>0</v>
      </c>
      <c r="F491" s="6">
        <f t="shared" si="74"/>
        <v>180000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f t="shared" si="75"/>
        <v>180000</v>
      </c>
    </row>
    <row r="492" spans="1:12" hidden="1" x14ac:dyDescent="0.2">
      <c r="A492" s="4" t="s">
        <v>73</v>
      </c>
      <c r="B492" s="5" t="s">
        <v>74</v>
      </c>
      <c r="C492" s="6">
        <v>23484</v>
      </c>
      <c r="D492" s="6">
        <v>0</v>
      </c>
      <c r="E492" s="6">
        <v>0</v>
      </c>
      <c r="F492" s="6">
        <f t="shared" si="74"/>
        <v>23484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f t="shared" si="75"/>
        <v>23484</v>
      </c>
    </row>
    <row r="493" spans="1:12" hidden="1" x14ac:dyDescent="0.2">
      <c r="A493" s="4" t="s">
        <v>39</v>
      </c>
      <c r="B493" s="5" t="s">
        <v>40</v>
      </c>
      <c r="C493" s="6">
        <v>20000</v>
      </c>
      <c r="D493" s="6">
        <v>0</v>
      </c>
      <c r="E493" s="6">
        <v>0</v>
      </c>
      <c r="F493" s="6">
        <f t="shared" si="74"/>
        <v>20000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f t="shared" si="75"/>
        <v>20000</v>
      </c>
    </row>
    <row r="494" spans="1:12" hidden="1" x14ac:dyDescent="0.2">
      <c r="A494" s="4" t="s">
        <v>93</v>
      </c>
      <c r="B494" s="5" t="s">
        <v>94</v>
      </c>
      <c r="C494" s="6">
        <v>270000</v>
      </c>
      <c r="D494" s="6">
        <v>0</v>
      </c>
      <c r="E494" s="6">
        <v>0</v>
      </c>
      <c r="F494" s="6">
        <f t="shared" si="74"/>
        <v>270000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f t="shared" si="75"/>
        <v>270000</v>
      </c>
    </row>
    <row r="495" spans="1:12" hidden="1" x14ac:dyDescent="0.2">
      <c r="A495" s="4" t="s">
        <v>252</v>
      </c>
      <c r="B495" s="5" t="s">
        <v>253</v>
      </c>
      <c r="C495" s="6">
        <v>10000</v>
      </c>
      <c r="D495" s="6">
        <v>0</v>
      </c>
      <c r="E495" s="6">
        <v>0</v>
      </c>
      <c r="F495" s="6">
        <f t="shared" si="74"/>
        <v>10000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f t="shared" si="75"/>
        <v>10000</v>
      </c>
    </row>
    <row r="496" spans="1:12" hidden="1" x14ac:dyDescent="0.2">
      <c r="A496" s="4" t="s">
        <v>262</v>
      </c>
      <c r="B496" s="5" t="s">
        <v>263</v>
      </c>
      <c r="C496" s="6">
        <v>48000</v>
      </c>
      <c r="D496" s="6">
        <v>0</v>
      </c>
      <c r="E496" s="6">
        <v>0</v>
      </c>
      <c r="F496" s="6">
        <f t="shared" si="74"/>
        <v>48000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f t="shared" si="75"/>
        <v>48000</v>
      </c>
    </row>
    <row r="497" spans="1:12" hidden="1" x14ac:dyDescent="0.2">
      <c r="A497" s="15" t="s">
        <v>268</v>
      </c>
      <c r="B497" s="10" t="s">
        <v>269</v>
      </c>
      <c r="C497" s="11">
        <f>SUM(C487:C496)</f>
        <v>714924</v>
      </c>
      <c r="D497" s="11">
        <f t="shared" ref="D497:L497" si="83">SUM(D487:D496)</f>
        <v>0</v>
      </c>
      <c r="E497" s="11">
        <f t="shared" si="83"/>
        <v>0</v>
      </c>
      <c r="F497" s="11">
        <f t="shared" si="83"/>
        <v>714924</v>
      </c>
      <c r="G497" s="11">
        <f t="shared" si="83"/>
        <v>0</v>
      </c>
      <c r="H497" s="11">
        <f t="shared" si="83"/>
        <v>0</v>
      </c>
      <c r="I497" s="11">
        <f t="shared" si="83"/>
        <v>0</v>
      </c>
      <c r="J497" s="11">
        <f t="shared" si="83"/>
        <v>0</v>
      </c>
      <c r="K497" s="11">
        <f t="shared" si="83"/>
        <v>0</v>
      </c>
      <c r="L497" s="11">
        <f t="shared" si="83"/>
        <v>714924</v>
      </c>
    </row>
    <row r="498" spans="1:12" hidden="1" x14ac:dyDescent="0.2">
      <c r="A498" s="4" t="s">
        <v>83</v>
      </c>
      <c r="B498" s="5" t="s">
        <v>84</v>
      </c>
      <c r="C498" s="6">
        <v>25717</v>
      </c>
      <c r="D498" s="6">
        <v>0</v>
      </c>
      <c r="E498" s="6">
        <v>0</v>
      </c>
      <c r="F498" s="6">
        <f t="shared" si="74"/>
        <v>25717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f t="shared" si="75"/>
        <v>25717</v>
      </c>
    </row>
    <row r="499" spans="1:12" hidden="1" x14ac:dyDescent="0.2">
      <c r="A499" s="4" t="s">
        <v>29</v>
      </c>
      <c r="B499" s="5" t="s">
        <v>30</v>
      </c>
      <c r="C499" s="6">
        <v>30284</v>
      </c>
      <c r="D499" s="6">
        <v>0</v>
      </c>
      <c r="E499" s="6">
        <v>0</v>
      </c>
      <c r="F499" s="6">
        <f t="shared" si="74"/>
        <v>30284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f t="shared" si="75"/>
        <v>30284</v>
      </c>
    </row>
    <row r="500" spans="1:12" hidden="1" x14ac:dyDescent="0.2">
      <c r="A500" s="15" t="s">
        <v>270</v>
      </c>
      <c r="B500" s="10" t="s">
        <v>271</v>
      </c>
      <c r="C500" s="11">
        <f>SUM(C498:C499)</f>
        <v>56001</v>
      </c>
      <c r="D500" s="11">
        <f t="shared" ref="D500:L500" si="84">SUM(D498:D499)</f>
        <v>0</v>
      </c>
      <c r="E500" s="11">
        <f t="shared" si="84"/>
        <v>0</v>
      </c>
      <c r="F500" s="11">
        <f t="shared" si="84"/>
        <v>56001</v>
      </c>
      <c r="G500" s="11">
        <f t="shared" si="84"/>
        <v>0</v>
      </c>
      <c r="H500" s="11">
        <f t="shared" si="84"/>
        <v>0</v>
      </c>
      <c r="I500" s="11">
        <f t="shared" si="84"/>
        <v>0</v>
      </c>
      <c r="J500" s="11">
        <f t="shared" si="84"/>
        <v>0</v>
      </c>
      <c r="K500" s="11">
        <f t="shared" si="84"/>
        <v>0</v>
      </c>
      <c r="L500" s="11">
        <f t="shared" si="84"/>
        <v>56001</v>
      </c>
    </row>
    <row r="501" spans="1:12" hidden="1" x14ac:dyDescent="0.2">
      <c r="A501" s="4" t="s">
        <v>79</v>
      </c>
      <c r="B501" s="5" t="s">
        <v>80</v>
      </c>
      <c r="C501" s="6">
        <v>107504</v>
      </c>
      <c r="D501" s="6">
        <v>0</v>
      </c>
      <c r="E501" s="6">
        <v>0</v>
      </c>
      <c r="F501" s="6">
        <f t="shared" si="74"/>
        <v>107504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f t="shared" si="75"/>
        <v>107504</v>
      </c>
    </row>
    <row r="502" spans="1:12" hidden="1" x14ac:dyDescent="0.2">
      <c r="A502" s="4" t="s">
        <v>39</v>
      </c>
      <c r="B502" s="5" t="s">
        <v>40</v>
      </c>
      <c r="C502" s="6">
        <v>74702</v>
      </c>
      <c r="D502" s="6">
        <v>0</v>
      </c>
      <c r="E502" s="6">
        <v>-5400</v>
      </c>
      <c r="F502" s="6">
        <f t="shared" si="74"/>
        <v>69302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f t="shared" si="75"/>
        <v>69302</v>
      </c>
    </row>
    <row r="503" spans="1:12" hidden="1" x14ac:dyDescent="0.2">
      <c r="A503" s="15" t="s">
        <v>272</v>
      </c>
      <c r="B503" s="10" t="s">
        <v>273</v>
      </c>
      <c r="C503" s="11">
        <f>SUM(C501:C502)</f>
        <v>182206</v>
      </c>
      <c r="D503" s="11">
        <f t="shared" ref="D503:L503" si="85">SUM(D501:D502)</f>
        <v>0</v>
      </c>
      <c r="E503" s="11">
        <f t="shared" si="85"/>
        <v>-5400</v>
      </c>
      <c r="F503" s="11">
        <f t="shared" si="85"/>
        <v>176806</v>
      </c>
      <c r="G503" s="11">
        <f t="shared" si="85"/>
        <v>0</v>
      </c>
      <c r="H503" s="11">
        <f t="shared" si="85"/>
        <v>0</v>
      </c>
      <c r="I503" s="11">
        <f t="shared" si="85"/>
        <v>0</v>
      </c>
      <c r="J503" s="11">
        <f t="shared" si="85"/>
        <v>0</v>
      </c>
      <c r="K503" s="11">
        <f t="shared" si="85"/>
        <v>0</v>
      </c>
      <c r="L503" s="11">
        <f t="shared" si="85"/>
        <v>176806</v>
      </c>
    </row>
    <row r="504" spans="1:12" hidden="1" x14ac:dyDescent="0.2">
      <c r="A504" s="4" t="s">
        <v>93</v>
      </c>
      <c r="B504" s="5" t="s">
        <v>94</v>
      </c>
      <c r="C504" s="6">
        <v>2099000</v>
      </c>
      <c r="D504" s="6">
        <v>0</v>
      </c>
      <c r="E504" s="6">
        <v>0</v>
      </c>
      <c r="F504" s="6">
        <f t="shared" si="74"/>
        <v>2099000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f t="shared" si="75"/>
        <v>2099000</v>
      </c>
    </row>
    <row r="505" spans="1:12" hidden="1" x14ac:dyDescent="0.2">
      <c r="A505" s="4" t="s">
        <v>274</v>
      </c>
      <c r="B505" s="5" t="s">
        <v>275</v>
      </c>
      <c r="C505" s="6">
        <v>2080000</v>
      </c>
      <c r="D505" s="6">
        <v>0</v>
      </c>
      <c r="E505" s="6">
        <v>0</v>
      </c>
      <c r="F505" s="6">
        <f t="shared" si="74"/>
        <v>2080000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f t="shared" si="75"/>
        <v>2080000</v>
      </c>
    </row>
    <row r="506" spans="1:12" hidden="1" x14ac:dyDescent="0.2">
      <c r="A506" s="15" t="s">
        <v>151</v>
      </c>
      <c r="B506" s="10" t="s">
        <v>152</v>
      </c>
      <c r="C506" s="11">
        <f>SUM(C504:C505)</f>
        <v>4179000</v>
      </c>
      <c r="D506" s="11">
        <f t="shared" ref="D506:L506" si="86">SUM(D504:D505)</f>
        <v>0</v>
      </c>
      <c r="E506" s="11">
        <f t="shared" si="86"/>
        <v>0</v>
      </c>
      <c r="F506" s="11">
        <f t="shared" si="86"/>
        <v>4179000</v>
      </c>
      <c r="G506" s="11">
        <f t="shared" si="86"/>
        <v>0</v>
      </c>
      <c r="H506" s="11">
        <f t="shared" si="86"/>
        <v>0</v>
      </c>
      <c r="I506" s="11">
        <f t="shared" si="86"/>
        <v>0</v>
      </c>
      <c r="J506" s="11">
        <f t="shared" si="86"/>
        <v>0</v>
      </c>
      <c r="K506" s="11">
        <f t="shared" si="86"/>
        <v>0</v>
      </c>
      <c r="L506" s="11">
        <f t="shared" si="86"/>
        <v>4179000</v>
      </c>
    </row>
    <row r="507" spans="1:12" hidden="1" x14ac:dyDescent="0.2">
      <c r="A507" s="4" t="s">
        <v>45</v>
      </c>
      <c r="B507" s="5" t="s">
        <v>46</v>
      </c>
      <c r="C507" s="6">
        <v>50000</v>
      </c>
      <c r="D507" s="6">
        <v>0</v>
      </c>
      <c r="E507" s="6">
        <v>0</v>
      </c>
      <c r="F507" s="6">
        <f t="shared" si="74"/>
        <v>50000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f t="shared" si="75"/>
        <v>50000</v>
      </c>
    </row>
    <row r="508" spans="1:12" hidden="1" x14ac:dyDescent="0.2">
      <c r="A508" s="15" t="s">
        <v>276</v>
      </c>
      <c r="B508" s="10" t="s">
        <v>277</v>
      </c>
      <c r="C508" s="11">
        <f>SUM(C507)</f>
        <v>50000</v>
      </c>
      <c r="D508" s="11">
        <f t="shared" ref="D508:L508" si="87">SUM(D507)</f>
        <v>0</v>
      </c>
      <c r="E508" s="11">
        <f t="shared" si="87"/>
        <v>0</v>
      </c>
      <c r="F508" s="11">
        <f t="shared" si="87"/>
        <v>50000</v>
      </c>
      <c r="G508" s="11">
        <f t="shared" si="87"/>
        <v>0</v>
      </c>
      <c r="H508" s="11">
        <f t="shared" si="87"/>
        <v>0</v>
      </c>
      <c r="I508" s="11">
        <f t="shared" si="87"/>
        <v>0</v>
      </c>
      <c r="J508" s="11">
        <f t="shared" si="87"/>
        <v>0</v>
      </c>
      <c r="K508" s="11">
        <f t="shared" si="87"/>
        <v>0</v>
      </c>
      <c r="L508" s="11">
        <f t="shared" si="87"/>
        <v>50000</v>
      </c>
    </row>
    <row r="509" spans="1:12" hidden="1" x14ac:dyDescent="0.2">
      <c r="A509" s="4" t="s">
        <v>93</v>
      </c>
      <c r="B509" s="5" t="s">
        <v>94</v>
      </c>
      <c r="C509" s="6">
        <v>57272</v>
      </c>
      <c r="D509" s="6">
        <v>0</v>
      </c>
      <c r="E509" s="6">
        <v>0</v>
      </c>
      <c r="F509" s="6">
        <f t="shared" si="74"/>
        <v>57272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f t="shared" si="75"/>
        <v>57272</v>
      </c>
    </row>
    <row r="510" spans="1:12" hidden="1" x14ac:dyDescent="0.2">
      <c r="A510" s="15" t="s">
        <v>165</v>
      </c>
      <c r="B510" s="10" t="s">
        <v>166</v>
      </c>
      <c r="C510" s="11">
        <f>SUM(C509)</f>
        <v>57272</v>
      </c>
      <c r="D510" s="11">
        <f t="shared" ref="D510:L510" si="88">SUM(D509)</f>
        <v>0</v>
      </c>
      <c r="E510" s="11">
        <f t="shared" si="88"/>
        <v>0</v>
      </c>
      <c r="F510" s="11">
        <f t="shared" si="88"/>
        <v>57272</v>
      </c>
      <c r="G510" s="11">
        <f t="shared" si="88"/>
        <v>0</v>
      </c>
      <c r="H510" s="11">
        <f t="shared" si="88"/>
        <v>0</v>
      </c>
      <c r="I510" s="11">
        <f t="shared" si="88"/>
        <v>0</v>
      </c>
      <c r="J510" s="11">
        <f t="shared" si="88"/>
        <v>0</v>
      </c>
      <c r="K510" s="11">
        <f t="shared" si="88"/>
        <v>0</v>
      </c>
      <c r="L510" s="11">
        <f t="shared" si="88"/>
        <v>57272</v>
      </c>
    </row>
    <row r="511" spans="1:12" hidden="1" x14ac:dyDescent="0.2">
      <c r="A511" s="4" t="s">
        <v>167</v>
      </c>
      <c r="B511" s="5" t="s">
        <v>168</v>
      </c>
      <c r="C511" s="6">
        <v>534</v>
      </c>
      <c r="D511" s="6">
        <v>0</v>
      </c>
      <c r="E511" s="6">
        <v>0</v>
      </c>
      <c r="F511" s="6">
        <f t="shared" si="74"/>
        <v>534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f t="shared" si="75"/>
        <v>534</v>
      </c>
    </row>
    <row r="512" spans="1:12" ht="25.5" hidden="1" x14ac:dyDescent="0.2">
      <c r="A512" s="4" t="s">
        <v>61</v>
      </c>
      <c r="B512" s="5" t="s">
        <v>62</v>
      </c>
      <c r="C512" s="6">
        <v>29990</v>
      </c>
      <c r="D512" s="6">
        <v>0</v>
      </c>
      <c r="E512" s="6">
        <v>0</v>
      </c>
      <c r="F512" s="6">
        <f t="shared" si="74"/>
        <v>29990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f t="shared" si="75"/>
        <v>29990</v>
      </c>
    </row>
    <row r="513" spans="1:12" hidden="1" x14ac:dyDescent="0.2">
      <c r="A513" s="4" t="s">
        <v>254</v>
      </c>
      <c r="B513" s="5" t="s">
        <v>255</v>
      </c>
      <c r="C513" s="6">
        <v>49000</v>
      </c>
      <c r="D513" s="6">
        <v>0</v>
      </c>
      <c r="E513" s="6">
        <v>0</v>
      </c>
      <c r="F513" s="6">
        <f t="shared" si="74"/>
        <v>49000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f t="shared" si="75"/>
        <v>49000</v>
      </c>
    </row>
    <row r="514" spans="1:12" hidden="1" x14ac:dyDescent="0.2">
      <c r="A514" s="4" t="s">
        <v>278</v>
      </c>
      <c r="B514" s="5" t="s">
        <v>279</v>
      </c>
      <c r="C514" s="6">
        <v>60000</v>
      </c>
      <c r="D514" s="6">
        <v>0</v>
      </c>
      <c r="E514" s="6">
        <v>0</v>
      </c>
      <c r="F514" s="6">
        <f t="shared" si="74"/>
        <v>60000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f t="shared" si="75"/>
        <v>60000</v>
      </c>
    </row>
    <row r="515" spans="1:12" hidden="1" x14ac:dyDescent="0.2">
      <c r="A515" s="15" t="s">
        <v>280</v>
      </c>
      <c r="B515" s="10" t="s">
        <v>281</v>
      </c>
      <c r="C515" s="11">
        <f>SUM(C511:C514)</f>
        <v>139524</v>
      </c>
      <c r="D515" s="11">
        <f t="shared" ref="D515:L515" si="89">SUM(D511:D514)</f>
        <v>0</v>
      </c>
      <c r="E515" s="11">
        <f t="shared" si="89"/>
        <v>0</v>
      </c>
      <c r="F515" s="11">
        <f t="shared" si="89"/>
        <v>139524</v>
      </c>
      <c r="G515" s="11">
        <f t="shared" si="89"/>
        <v>0</v>
      </c>
      <c r="H515" s="11">
        <f t="shared" si="89"/>
        <v>0</v>
      </c>
      <c r="I515" s="11">
        <f t="shared" si="89"/>
        <v>0</v>
      </c>
      <c r="J515" s="11">
        <f t="shared" si="89"/>
        <v>0</v>
      </c>
      <c r="K515" s="11">
        <f t="shared" si="89"/>
        <v>0</v>
      </c>
      <c r="L515" s="11">
        <f t="shared" si="89"/>
        <v>139524</v>
      </c>
    </row>
    <row r="516" spans="1:12" hidden="1" x14ac:dyDescent="0.2">
      <c r="A516" s="4" t="s">
        <v>83</v>
      </c>
      <c r="B516" s="5" t="s">
        <v>84</v>
      </c>
      <c r="C516" s="6">
        <v>86359</v>
      </c>
      <c r="D516" s="6">
        <v>0</v>
      </c>
      <c r="E516" s="6">
        <v>0</v>
      </c>
      <c r="F516" s="6">
        <f t="shared" si="74"/>
        <v>86359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f t="shared" si="75"/>
        <v>86359</v>
      </c>
    </row>
    <row r="517" spans="1:12" ht="25.5" hidden="1" x14ac:dyDescent="0.2">
      <c r="A517" s="4" t="s">
        <v>61</v>
      </c>
      <c r="B517" s="5" t="s">
        <v>62</v>
      </c>
      <c r="C517" s="6">
        <v>9203</v>
      </c>
      <c r="D517" s="6">
        <v>0</v>
      </c>
      <c r="E517" s="6">
        <v>0</v>
      </c>
      <c r="F517" s="6">
        <f t="shared" si="74"/>
        <v>9203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f t="shared" si="75"/>
        <v>9203</v>
      </c>
    </row>
    <row r="518" spans="1:12" hidden="1" x14ac:dyDescent="0.2">
      <c r="A518" s="15" t="s">
        <v>282</v>
      </c>
      <c r="B518" s="10" t="s">
        <v>283</v>
      </c>
      <c r="C518" s="11">
        <f>SUM(C516:C517)</f>
        <v>95562</v>
      </c>
      <c r="D518" s="11">
        <f t="shared" ref="D518:L518" si="90">SUM(D516:D517)</f>
        <v>0</v>
      </c>
      <c r="E518" s="11">
        <f t="shared" si="90"/>
        <v>0</v>
      </c>
      <c r="F518" s="11">
        <f t="shared" si="90"/>
        <v>95562</v>
      </c>
      <c r="G518" s="11">
        <f t="shared" si="90"/>
        <v>0</v>
      </c>
      <c r="H518" s="11">
        <f t="shared" si="90"/>
        <v>0</v>
      </c>
      <c r="I518" s="11">
        <f t="shared" si="90"/>
        <v>0</v>
      </c>
      <c r="J518" s="11">
        <f t="shared" si="90"/>
        <v>0</v>
      </c>
      <c r="K518" s="11">
        <f t="shared" si="90"/>
        <v>0</v>
      </c>
      <c r="L518" s="11">
        <f t="shared" si="90"/>
        <v>95562</v>
      </c>
    </row>
    <row r="519" spans="1:12" hidden="1" x14ac:dyDescent="0.2">
      <c r="A519" s="4" t="s">
        <v>167</v>
      </c>
      <c r="B519" s="5" t="s">
        <v>168</v>
      </c>
      <c r="C519" s="6">
        <v>180000</v>
      </c>
      <c r="D519" s="6">
        <v>0</v>
      </c>
      <c r="E519" s="6">
        <v>0</v>
      </c>
      <c r="F519" s="6">
        <f t="shared" ref="F519:F576" si="91">C519+D519+E519</f>
        <v>180000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f t="shared" ref="L519:L576" si="92">F519-G519-H519-I519-J519-K519</f>
        <v>180000</v>
      </c>
    </row>
    <row r="520" spans="1:12" ht="25.5" hidden="1" x14ac:dyDescent="0.2">
      <c r="A520" s="4" t="s">
        <v>61</v>
      </c>
      <c r="B520" s="5" t="s">
        <v>62</v>
      </c>
      <c r="C520" s="6">
        <v>12980</v>
      </c>
      <c r="D520" s="6">
        <v>0</v>
      </c>
      <c r="E520" s="6">
        <v>0</v>
      </c>
      <c r="F520" s="6">
        <f t="shared" si="91"/>
        <v>12980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f t="shared" si="92"/>
        <v>12980</v>
      </c>
    </row>
    <row r="521" spans="1:12" hidden="1" x14ac:dyDescent="0.2">
      <c r="A521" s="4" t="s">
        <v>177</v>
      </c>
      <c r="B521" s="5" t="s">
        <v>178</v>
      </c>
      <c r="C521" s="6">
        <v>436914</v>
      </c>
      <c r="D521" s="6">
        <v>0</v>
      </c>
      <c r="E521" s="6">
        <v>0</v>
      </c>
      <c r="F521" s="6">
        <f t="shared" si="91"/>
        <v>436914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f t="shared" si="92"/>
        <v>436914</v>
      </c>
    </row>
    <row r="522" spans="1:12" hidden="1" x14ac:dyDescent="0.2">
      <c r="A522" s="4" t="s">
        <v>149</v>
      </c>
      <c r="B522" s="5" t="s">
        <v>150</v>
      </c>
      <c r="C522" s="6">
        <v>56000</v>
      </c>
      <c r="D522" s="6">
        <v>0</v>
      </c>
      <c r="E522" s="6">
        <v>0</v>
      </c>
      <c r="F522" s="6">
        <f t="shared" si="91"/>
        <v>56000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f t="shared" si="92"/>
        <v>56000</v>
      </c>
    </row>
    <row r="523" spans="1:12" hidden="1" x14ac:dyDescent="0.2">
      <c r="A523" s="4" t="s">
        <v>33</v>
      </c>
      <c r="B523" s="5" t="s">
        <v>34</v>
      </c>
      <c r="C523" s="6">
        <v>567551</v>
      </c>
      <c r="D523" s="6">
        <v>0</v>
      </c>
      <c r="E523" s="6">
        <v>0</v>
      </c>
      <c r="F523" s="6">
        <f t="shared" si="91"/>
        <v>567551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f t="shared" si="92"/>
        <v>567551</v>
      </c>
    </row>
    <row r="524" spans="1:12" hidden="1" x14ac:dyDescent="0.2">
      <c r="A524" s="4" t="s">
        <v>278</v>
      </c>
      <c r="B524" s="5" t="s">
        <v>279</v>
      </c>
      <c r="C524" s="6">
        <v>112000</v>
      </c>
      <c r="D524" s="6">
        <v>0</v>
      </c>
      <c r="E524" s="6">
        <v>0</v>
      </c>
      <c r="F524" s="6">
        <f t="shared" si="91"/>
        <v>112000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f t="shared" si="92"/>
        <v>112000</v>
      </c>
    </row>
    <row r="525" spans="1:12" hidden="1" x14ac:dyDescent="0.2">
      <c r="A525" s="4" t="s">
        <v>284</v>
      </c>
      <c r="B525" s="5" t="s">
        <v>285</v>
      </c>
      <c r="C525" s="6">
        <v>248000</v>
      </c>
      <c r="D525" s="6">
        <v>0</v>
      </c>
      <c r="E525" s="6">
        <v>0</v>
      </c>
      <c r="F525" s="6">
        <f t="shared" si="91"/>
        <v>248000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f t="shared" si="92"/>
        <v>248000</v>
      </c>
    </row>
    <row r="526" spans="1:12" hidden="1" x14ac:dyDescent="0.2">
      <c r="A526" s="4" t="s">
        <v>286</v>
      </c>
      <c r="B526" s="5" t="s">
        <v>287</v>
      </c>
      <c r="C526" s="6">
        <v>240000</v>
      </c>
      <c r="D526" s="6">
        <v>0</v>
      </c>
      <c r="E526" s="6">
        <v>0</v>
      </c>
      <c r="F526" s="6">
        <f t="shared" si="91"/>
        <v>240000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f t="shared" si="92"/>
        <v>240000</v>
      </c>
    </row>
    <row r="527" spans="1:12" ht="25.5" hidden="1" x14ac:dyDescent="0.2">
      <c r="A527" s="15" t="s">
        <v>181</v>
      </c>
      <c r="B527" s="10" t="s">
        <v>182</v>
      </c>
      <c r="C527" s="11">
        <f>SUM(C519:C526)</f>
        <v>1853445</v>
      </c>
      <c r="D527" s="11">
        <f t="shared" ref="D527:L527" si="93">SUM(D519:D526)</f>
        <v>0</v>
      </c>
      <c r="E527" s="11">
        <f t="shared" si="93"/>
        <v>0</v>
      </c>
      <c r="F527" s="11">
        <f t="shared" si="93"/>
        <v>1853445</v>
      </c>
      <c r="G527" s="11">
        <f t="shared" si="93"/>
        <v>0</v>
      </c>
      <c r="H527" s="11">
        <f t="shared" si="93"/>
        <v>0</v>
      </c>
      <c r="I527" s="11">
        <f t="shared" si="93"/>
        <v>0</v>
      </c>
      <c r="J527" s="11">
        <f t="shared" si="93"/>
        <v>0</v>
      </c>
      <c r="K527" s="11">
        <f t="shared" si="93"/>
        <v>0</v>
      </c>
      <c r="L527" s="11">
        <f t="shared" si="93"/>
        <v>1853445</v>
      </c>
    </row>
    <row r="528" spans="1:12" ht="25.5" hidden="1" x14ac:dyDescent="0.2">
      <c r="A528" s="4" t="s">
        <v>61</v>
      </c>
      <c r="B528" s="5" t="s">
        <v>62</v>
      </c>
      <c r="C528" s="6">
        <v>36000</v>
      </c>
      <c r="D528" s="6">
        <v>0</v>
      </c>
      <c r="E528" s="6">
        <v>0</v>
      </c>
      <c r="F528" s="6">
        <f t="shared" si="91"/>
        <v>36000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f t="shared" si="92"/>
        <v>36000</v>
      </c>
    </row>
    <row r="529" spans="1:12" hidden="1" x14ac:dyDescent="0.2">
      <c r="A529" s="4" t="s">
        <v>63</v>
      </c>
      <c r="B529" s="5" t="s">
        <v>64</v>
      </c>
      <c r="C529" s="6">
        <v>19000</v>
      </c>
      <c r="D529" s="6">
        <v>0</v>
      </c>
      <c r="E529" s="6">
        <v>0</v>
      </c>
      <c r="F529" s="6">
        <f t="shared" si="91"/>
        <v>19000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f t="shared" si="92"/>
        <v>19000</v>
      </c>
    </row>
    <row r="530" spans="1:12" hidden="1" x14ac:dyDescent="0.2">
      <c r="A530" s="4" t="s">
        <v>29</v>
      </c>
      <c r="B530" s="5" t="s">
        <v>30</v>
      </c>
      <c r="C530" s="6">
        <v>11004</v>
      </c>
      <c r="D530" s="6">
        <v>0</v>
      </c>
      <c r="E530" s="6">
        <v>0</v>
      </c>
      <c r="F530" s="6">
        <f t="shared" si="91"/>
        <v>11004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f t="shared" si="92"/>
        <v>11004</v>
      </c>
    </row>
    <row r="531" spans="1:12" hidden="1" x14ac:dyDescent="0.2">
      <c r="A531" s="4" t="s">
        <v>262</v>
      </c>
      <c r="B531" s="5" t="s">
        <v>263</v>
      </c>
      <c r="C531" s="6">
        <v>122000</v>
      </c>
      <c r="D531" s="6">
        <v>0</v>
      </c>
      <c r="E531" s="6">
        <v>0</v>
      </c>
      <c r="F531" s="6">
        <f t="shared" si="91"/>
        <v>122000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f t="shared" si="92"/>
        <v>122000</v>
      </c>
    </row>
    <row r="532" spans="1:12" hidden="1" x14ac:dyDescent="0.2">
      <c r="A532" s="4" t="s">
        <v>278</v>
      </c>
      <c r="B532" s="5" t="s">
        <v>279</v>
      </c>
      <c r="C532" s="6">
        <v>116000</v>
      </c>
      <c r="D532" s="6">
        <v>0</v>
      </c>
      <c r="E532" s="6">
        <v>0</v>
      </c>
      <c r="F532" s="6">
        <f t="shared" si="91"/>
        <v>116000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f t="shared" si="92"/>
        <v>116000</v>
      </c>
    </row>
    <row r="533" spans="1:12" hidden="1" x14ac:dyDescent="0.2">
      <c r="A533" s="4" t="s">
        <v>284</v>
      </c>
      <c r="B533" s="5" t="s">
        <v>285</v>
      </c>
      <c r="C533" s="6">
        <v>19500</v>
      </c>
      <c r="D533" s="6">
        <v>0</v>
      </c>
      <c r="E533" s="6">
        <v>0</v>
      </c>
      <c r="F533" s="6">
        <f t="shared" si="91"/>
        <v>19500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f t="shared" si="92"/>
        <v>19500</v>
      </c>
    </row>
    <row r="534" spans="1:12" hidden="1" x14ac:dyDescent="0.2">
      <c r="A534" s="15" t="s">
        <v>288</v>
      </c>
      <c r="B534" s="10" t="s">
        <v>289</v>
      </c>
      <c r="C534" s="11">
        <f>SUM(C528:C533)</f>
        <v>323504</v>
      </c>
      <c r="D534" s="11">
        <f t="shared" ref="D534:L534" si="94">SUM(D528:D533)</f>
        <v>0</v>
      </c>
      <c r="E534" s="11">
        <f t="shared" si="94"/>
        <v>0</v>
      </c>
      <c r="F534" s="11">
        <f t="shared" si="94"/>
        <v>323504</v>
      </c>
      <c r="G534" s="11">
        <f t="shared" si="94"/>
        <v>0</v>
      </c>
      <c r="H534" s="11">
        <f t="shared" si="94"/>
        <v>0</v>
      </c>
      <c r="I534" s="11">
        <f t="shared" si="94"/>
        <v>0</v>
      </c>
      <c r="J534" s="11">
        <f t="shared" si="94"/>
        <v>0</v>
      </c>
      <c r="K534" s="11">
        <f t="shared" si="94"/>
        <v>0</v>
      </c>
      <c r="L534" s="11">
        <f t="shared" si="94"/>
        <v>323504</v>
      </c>
    </row>
    <row r="535" spans="1:12" hidden="1" x14ac:dyDescent="0.2">
      <c r="A535" s="4" t="s">
        <v>37</v>
      </c>
      <c r="B535" s="5" t="s">
        <v>38</v>
      </c>
      <c r="C535" s="6">
        <v>21000</v>
      </c>
      <c r="D535" s="6">
        <v>0</v>
      </c>
      <c r="E535" s="6">
        <v>0</v>
      </c>
      <c r="F535" s="6">
        <f t="shared" si="91"/>
        <v>21000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f t="shared" si="92"/>
        <v>21000</v>
      </c>
    </row>
    <row r="536" spans="1:12" hidden="1" x14ac:dyDescent="0.2">
      <c r="A536" s="4" t="s">
        <v>39</v>
      </c>
      <c r="B536" s="5" t="s">
        <v>40</v>
      </c>
      <c r="C536" s="6">
        <v>11700</v>
      </c>
      <c r="D536" s="6">
        <v>0</v>
      </c>
      <c r="E536" s="6">
        <v>0</v>
      </c>
      <c r="F536" s="6">
        <f t="shared" si="91"/>
        <v>11700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f t="shared" si="92"/>
        <v>11700</v>
      </c>
    </row>
    <row r="537" spans="1:12" hidden="1" x14ac:dyDescent="0.2">
      <c r="A537" s="4" t="s">
        <v>290</v>
      </c>
      <c r="B537" s="5" t="s">
        <v>291</v>
      </c>
      <c r="C537" s="6">
        <v>483000</v>
      </c>
      <c r="D537" s="6">
        <v>0</v>
      </c>
      <c r="E537" s="6">
        <v>0</v>
      </c>
      <c r="F537" s="6">
        <f t="shared" si="91"/>
        <v>483000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f t="shared" si="92"/>
        <v>483000</v>
      </c>
    </row>
    <row r="538" spans="1:12" ht="25.5" hidden="1" x14ac:dyDescent="0.2">
      <c r="A538" s="15" t="s">
        <v>292</v>
      </c>
      <c r="B538" s="10" t="s">
        <v>293</v>
      </c>
      <c r="C538" s="11">
        <f>SUM(C535:C537)</f>
        <v>515700</v>
      </c>
      <c r="D538" s="11">
        <f t="shared" ref="D538:L538" si="95">SUM(D535:D537)</f>
        <v>0</v>
      </c>
      <c r="E538" s="11">
        <f t="shared" si="95"/>
        <v>0</v>
      </c>
      <c r="F538" s="11">
        <f t="shared" si="95"/>
        <v>515700</v>
      </c>
      <c r="G538" s="11">
        <f t="shared" si="95"/>
        <v>0</v>
      </c>
      <c r="H538" s="11">
        <f t="shared" si="95"/>
        <v>0</v>
      </c>
      <c r="I538" s="11">
        <f t="shared" si="95"/>
        <v>0</v>
      </c>
      <c r="J538" s="11">
        <f t="shared" si="95"/>
        <v>0</v>
      </c>
      <c r="K538" s="11">
        <f t="shared" si="95"/>
        <v>0</v>
      </c>
      <c r="L538" s="11">
        <f t="shared" si="95"/>
        <v>515700</v>
      </c>
    </row>
    <row r="539" spans="1:12" hidden="1" x14ac:dyDescent="0.2">
      <c r="A539" s="4" t="s">
        <v>167</v>
      </c>
      <c r="B539" s="5" t="s">
        <v>168</v>
      </c>
      <c r="C539" s="6">
        <v>12760</v>
      </c>
      <c r="D539" s="6">
        <v>0</v>
      </c>
      <c r="E539" s="6">
        <v>0</v>
      </c>
      <c r="F539" s="6">
        <f t="shared" si="91"/>
        <v>12760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f t="shared" si="92"/>
        <v>12760</v>
      </c>
    </row>
    <row r="540" spans="1:12" hidden="1" x14ac:dyDescent="0.2">
      <c r="A540" s="4" t="s">
        <v>83</v>
      </c>
      <c r="B540" s="5" t="s">
        <v>84</v>
      </c>
      <c r="C540" s="6">
        <v>122454</v>
      </c>
      <c r="D540" s="6">
        <v>0</v>
      </c>
      <c r="E540" s="6">
        <v>0</v>
      </c>
      <c r="F540" s="6">
        <f t="shared" si="91"/>
        <v>122454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f t="shared" si="92"/>
        <v>122454</v>
      </c>
    </row>
    <row r="541" spans="1:12" hidden="1" x14ac:dyDescent="0.2">
      <c r="A541" s="4" t="s">
        <v>87</v>
      </c>
      <c r="B541" s="5" t="s">
        <v>88</v>
      </c>
      <c r="C541" s="6">
        <v>27560</v>
      </c>
      <c r="D541" s="6">
        <v>0</v>
      </c>
      <c r="E541" s="6">
        <v>0</v>
      </c>
      <c r="F541" s="6">
        <f t="shared" si="91"/>
        <v>27560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f t="shared" si="92"/>
        <v>27560</v>
      </c>
    </row>
    <row r="542" spans="1:12" ht="25.5" hidden="1" x14ac:dyDescent="0.2">
      <c r="A542" s="4" t="s">
        <v>61</v>
      </c>
      <c r="B542" s="5" t="s">
        <v>62</v>
      </c>
      <c r="C542" s="6">
        <v>50239</v>
      </c>
      <c r="D542" s="6">
        <v>0</v>
      </c>
      <c r="E542" s="6">
        <v>0</v>
      </c>
      <c r="F542" s="6">
        <f t="shared" si="91"/>
        <v>50239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f t="shared" si="92"/>
        <v>50239</v>
      </c>
    </row>
    <row r="543" spans="1:12" hidden="1" x14ac:dyDescent="0.2">
      <c r="A543" s="4" t="s">
        <v>13</v>
      </c>
      <c r="B543" s="5" t="s">
        <v>14</v>
      </c>
      <c r="C543" s="6">
        <v>23518</v>
      </c>
      <c r="D543" s="6">
        <v>0</v>
      </c>
      <c r="E543" s="6">
        <v>0</v>
      </c>
      <c r="F543" s="6">
        <f t="shared" si="91"/>
        <v>23518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f t="shared" si="92"/>
        <v>23518</v>
      </c>
    </row>
    <row r="544" spans="1:12" hidden="1" x14ac:dyDescent="0.2">
      <c r="A544" s="4" t="s">
        <v>17</v>
      </c>
      <c r="B544" s="5" t="s">
        <v>18</v>
      </c>
      <c r="C544" s="6">
        <v>102972</v>
      </c>
      <c r="D544" s="6">
        <v>0</v>
      </c>
      <c r="E544" s="6">
        <v>0</v>
      </c>
      <c r="F544" s="6">
        <f t="shared" si="91"/>
        <v>102972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f t="shared" si="92"/>
        <v>102972</v>
      </c>
    </row>
    <row r="545" spans="1:12" hidden="1" x14ac:dyDescent="0.2">
      <c r="A545" s="4" t="s">
        <v>63</v>
      </c>
      <c r="B545" s="5" t="s">
        <v>64</v>
      </c>
      <c r="C545" s="6">
        <v>24920</v>
      </c>
      <c r="D545" s="6">
        <v>0</v>
      </c>
      <c r="E545" s="6">
        <v>0</v>
      </c>
      <c r="F545" s="6">
        <f t="shared" si="91"/>
        <v>24920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f t="shared" si="92"/>
        <v>24920</v>
      </c>
    </row>
    <row r="546" spans="1:12" hidden="1" x14ac:dyDescent="0.2">
      <c r="A546" s="4" t="s">
        <v>29</v>
      </c>
      <c r="B546" s="5" t="s">
        <v>30</v>
      </c>
      <c r="C546" s="6">
        <v>14855</v>
      </c>
      <c r="D546" s="6">
        <v>0</v>
      </c>
      <c r="E546" s="6">
        <v>0</v>
      </c>
      <c r="F546" s="6">
        <f t="shared" si="91"/>
        <v>14855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f t="shared" si="92"/>
        <v>14855</v>
      </c>
    </row>
    <row r="547" spans="1:12" hidden="1" x14ac:dyDescent="0.2">
      <c r="A547" s="4" t="s">
        <v>93</v>
      </c>
      <c r="B547" s="5" t="s">
        <v>94</v>
      </c>
      <c r="C547" s="6">
        <v>135361</v>
      </c>
      <c r="D547" s="6">
        <v>0</v>
      </c>
      <c r="E547" s="6">
        <v>0</v>
      </c>
      <c r="F547" s="6">
        <f t="shared" si="91"/>
        <v>135361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f t="shared" si="92"/>
        <v>135361</v>
      </c>
    </row>
    <row r="548" spans="1:12" ht="25.5" hidden="1" x14ac:dyDescent="0.2">
      <c r="A548" s="15" t="s">
        <v>197</v>
      </c>
      <c r="B548" s="10" t="s">
        <v>198</v>
      </c>
      <c r="C548" s="11">
        <f>SUM(C539:C547)</f>
        <v>514639</v>
      </c>
      <c r="D548" s="11">
        <f t="shared" ref="D548:L548" si="96">SUM(D539:D547)</f>
        <v>0</v>
      </c>
      <c r="E548" s="11">
        <f t="shared" si="96"/>
        <v>0</v>
      </c>
      <c r="F548" s="11">
        <f t="shared" si="96"/>
        <v>514639</v>
      </c>
      <c r="G548" s="11">
        <f t="shared" si="96"/>
        <v>0</v>
      </c>
      <c r="H548" s="11">
        <f t="shared" si="96"/>
        <v>0</v>
      </c>
      <c r="I548" s="11">
        <f t="shared" si="96"/>
        <v>0</v>
      </c>
      <c r="J548" s="11">
        <f t="shared" si="96"/>
        <v>0</v>
      </c>
      <c r="K548" s="11">
        <f t="shared" si="96"/>
        <v>0</v>
      </c>
      <c r="L548" s="11">
        <f t="shared" si="96"/>
        <v>514639</v>
      </c>
    </row>
    <row r="549" spans="1:12" ht="25.5" x14ac:dyDescent="0.2">
      <c r="A549" s="4" t="s">
        <v>250</v>
      </c>
      <c r="B549" s="5" t="s">
        <v>251</v>
      </c>
      <c r="C549" s="6">
        <v>1556451</v>
      </c>
      <c r="D549" s="6">
        <v>160000</v>
      </c>
      <c r="E549" s="6">
        <v>-630056.24</v>
      </c>
      <c r="F549" s="6">
        <f t="shared" si="91"/>
        <v>1086394.76</v>
      </c>
      <c r="G549" s="7">
        <v>816668.76</v>
      </c>
      <c r="H549" s="7">
        <v>0</v>
      </c>
      <c r="I549" s="7">
        <v>0</v>
      </c>
      <c r="J549" s="7">
        <v>0</v>
      </c>
      <c r="K549" s="7">
        <v>0</v>
      </c>
      <c r="L549" s="7">
        <f t="shared" si="92"/>
        <v>269726</v>
      </c>
    </row>
    <row r="550" spans="1:12" x14ac:dyDescent="0.2">
      <c r="A550" s="4" t="s">
        <v>137</v>
      </c>
      <c r="B550" s="5" t="s">
        <v>138</v>
      </c>
      <c r="C550" s="6">
        <v>0</v>
      </c>
      <c r="D550" s="6">
        <v>761908.32000000007</v>
      </c>
      <c r="E550" s="6">
        <v>-291852.08</v>
      </c>
      <c r="F550" s="6">
        <f t="shared" si="91"/>
        <v>470056.24000000005</v>
      </c>
      <c r="G550" s="7">
        <v>160704.16</v>
      </c>
      <c r="H550" s="7">
        <v>0</v>
      </c>
      <c r="I550" s="7">
        <v>0</v>
      </c>
      <c r="J550" s="7">
        <v>0</v>
      </c>
      <c r="K550" s="7">
        <v>0</v>
      </c>
      <c r="L550" s="7">
        <f t="shared" si="92"/>
        <v>309352.08000000007</v>
      </c>
    </row>
    <row r="551" spans="1:12" x14ac:dyDescent="0.2">
      <c r="A551" s="15" t="s">
        <v>215</v>
      </c>
      <c r="B551" s="10" t="s">
        <v>216</v>
      </c>
      <c r="C551" s="11">
        <f>SUM(C549:C550)</f>
        <v>1556451</v>
      </c>
      <c r="D551" s="11">
        <f t="shared" ref="D551:L551" si="97">SUM(D549:D550)</f>
        <v>921908.32000000007</v>
      </c>
      <c r="E551" s="11">
        <f t="shared" si="97"/>
        <v>-921908.32000000007</v>
      </c>
      <c r="F551" s="11">
        <f t="shared" si="97"/>
        <v>1556451</v>
      </c>
      <c r="G551" s="11">
        <f t="shared" si="97"/>
        <v>977372.92</v>
      </c>
      <c r="H551" s="11">
        <f t="shared" si="97"/>
        <v>0</v>
      </c>
      <c r="I551" s="11">
        <f t="shared" si="97"/>
        <v>0</v>
      </c>
      <c r="J551" s="11">
        <f t="shared" si="97"/>
        <v>0</v>
      </c>
      <c r="K551" s="11">
        <f t="shared" si="97"/>
        <v>0</v>
      </c>
      <c r="L551" s="11">
        <f t="shared" si="97"/>
        <v>579078.08000000007</v>
      </c>
    </row>
    <row r="552" spans="1:12" ht="25.5" hidden="1" x14ac:dyDescent="0.2">
      <c r="A552" s="4" t="s">
        <v>131</v>
      </c>
      <c r="B552" s="5" t="s">
        <v>132</v>
      </c>
      <c r="C552" s="6">
        <v>3000</v>
      </c>
      <c r="D552" s="6">
        <v>0</v>
      </c>
      <c r="E552" s="6">
        <v>0</v>
      </c>
      <c r="F552" s="6">
        <f t="shared" si="91"/>
        <v>3000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f t="shared" si="92"/>
        <v>3000</v>
      </c>
    </row>
    <row r="553" spans="1:12" hidden="1" x14ac:dyDescent="0.2">
      <c r="A553" s="4" t="s">
        <v>45</v>
      </c>
      <c r="B553" s="5" t="s">
        <v>46</v>
      </c>
      <c r="C553" s="6">
        <v>50509</v>
      </c>
      <c r="D553" s="6">
        <v>0</v>
      </c>
      <c r="E553" s="6">
        <v>0</v>
      </c>
      <c r="F553" s="6">
        <f t="shared" si="91"/>
        <v>50509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f t="shared" si="92"/>
        <v>50509</v>
      </c>
    </row>
    <row r="554" spans="1:12" hidden="1" x14ac:dyDescent="0.2">
      <c r="A554" s="4" t="s">
        <v>29</v>
      </c>
      <c r="B554" s="5" t="s">
        <v>30</v>
      </c>
      <c r="C554" s="6">
        <v>9000</v>
      </c>
      <c r="D554" s="6">
        <v>0</v>
      </c>
      <c r="E554" s="6">
        <v>0</v>
      </c>
      <c r="F554" s="6">
        <f t="shared" si="91"/>
        <v>9000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f t="shared" si="92"/>
        <v>9000</v>
      </c>
    </row>
    <row r="555" spans="1:12" hidden="1" x14ac:dyDescent="0.2">
      <c r="A555" s="15" t="s">
        <v>221</v>
      </c>
      <c r="B555" s="10" t="s">
        <v>222</v>
      </c>
      <c r="C555" s="11">
        <f>SUM(C552:C554)</f>
        <v>62509</v>
      </c>
      <c r="D555" s="11">
        <f t="shared" ref="D555:L555" si="98">SUM(D552:D554)</f>
        <v>0</v>
      </c>
      <c r="E555" s="11">
        <f t="shared" si="98"/>
        <v>0</v>
      </c>
      <c r="F555" s="11">
        <f t="shared" si="98"/>
        <v>62509</v>
      </c>
      <c r="G555" s="11">
        <f t="shared" si="98"/>
        <v>0</v>
      </c>
      <c r="H555" s="11">
        <f t="shared" si="98"/>
        <v>0</v>
      </c>
      <c r="I555" s="11">
        <f t="shared" si="98"/>
        <v>0</v>
      </c>
      <c r="J555" s="11">
        <f t="shared" si="98"/>
        <v>0</v>
      </c>
      <c r="K555" s="11">
        <f t="shared" si="98"/>
        <v>0</v>
      </c>
      <c r="L555" s="11">
        <f t="shared" si="98"/>
        <v>62509</v>
      </c>
    </row>
    <row r="556" spans="1:12" hidden="1" x14ac:dyDescent="0.2">
      <c r="A556" s="4" t="s">
        <v>167</v>
      </c>
      <c r="B556" s="5" t="s">
        <v>168</v>
      </c>
      <c r="C556" s="6">
        <v>30000</v>
      </c>
      <c r="D556" s="6">
        <v>0</v>
      </c>
      <c r="E556" s="6">
        <v>0</v>
      </c>
      <c r="F556" s="6">
        <f t="shared" si="91"/>
        <v>30000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f t="shared" si="92"/>
        <v>30000</v>
      </c>
    </row>
    <row r="557" spans="1:12" hidden="1" x14ac:dyDescent="0.2">
      <c r="A557" s="4" t="s">
        <v>17</v>
      </c>
      <c r="B557" s="5" t="s">
        <v>18</v>
      </c>
      <c r="C557" s="6">
        <v>3000</v>
      </c>
      <c r="D557" s="6">
        <v>0</v>
      </c>
      <c r="E557" s="6">
        <v>0</v>
      </c>
      <c r="F557" s="6">
        <f t="shared" si="91"/>
        <v>3000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f t="shared" si="92"/>
        <v>3000</v>
      </c>
    </row>
    <row r="558" spans="1:12" hidden="1" x14ac:dyDescent="0.2">
      <c r="A558" s="4" t="s">
        <v>45</v>
      </c>
      <c r="B558" s="5" t="s">
        <v>46</v>
      </c>
      <c r="C558" s="6">
        <v>30000</v>
      </c>
      <c r="D558" s="6">
        <v>0</v>
      </c>
      <c r="E558" s="6">
        <v>0</v>
      </c>
      <c r="F558" s="6">
        <f t="shared" si="91"/>
        <v>30000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f t="shared" si="92"/>
        <v>30000</v>
      </c>
    </row>
    <row r="559" spans="1:12" hidden="1" x14ac:dyDescent="0.2">
      <c r="A559" s="4" t="s">
        <v>29</v>
      </c>
      <c r="B559" s="5" t="s">
        <v>30</v>
      </c>
      <c r="C559" s="6">
        <v>16000</v>
      </c>
      <c r="D559" s="6">
        <v>0</v>
      </c>
      <c r="E559" s="6">
        <v>0</v>
      </c>
      <c r="F559" s="6">
        <f t="shared" si="91"/>
        <v>16000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f t="shared" si="92"/>
        <v>16000</v>
      </c>
    </row>
    <row r="560" spans="1:12" hidden="1" x14ac:dyDescent="0.2">
      <c r="A560" s="4" t="s">
        <v>73</v>
      </c>
      <c r="B560" s="5" t="s">
        <v>74</v>
      </c>
      <c r="C560" s="6">
        <v>500</v>
      </c>
      <c r="D560" s="6">
        <v>0</v>
      </c>
      <c r="E560" s="6">
        <v>0</v>
      </c>
      <c r="F560" s="6">
        <f t="shared" si="91"/>
        <v>500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f t="shared" si="92"/>
        <v>500</v>
      </c>
    </row>
    <row r="561" spans="1:12" hidden="1" x14ac:dyDescent="0.2">
      <c r="A561" s="4" t="s">
        <v>93</v>
      </c>
      <c r="B561" s="5" t="s">
        <v>94</v>
      </c>
      <c r="C561" s="6">
        <v>120000</v>
      </c>
      <c r="D561" s="6">
        <v>0</v>
      </c>
      <c r="E561" s="6">
        <v>0</v>
      </c>
      <c r="F561" s="6">
        <f t="shared" si="91"/>
        <v>120000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f t="shared" si="92"/>
        <v>120000</v>
      </c>
    </row>
    <row r="562" spans="1:12" hidden="1" x14ac:dyDescent="0.2">
      <c r="A562" s="4" t="s">
        <v>254</v>
      </c>
      <c r="B562" s="5" t="s">
        <v>255</v>
      </c>
      <c r="C562" s="6">
        <v>20000</v>
      </c>
      <c r="D562" s="6">
        <v>0</v>
      </c>
      <c r="E562" s="6">
        <v>0</v>
      </c>
      <c r="F562" s="6">
        <f t="shared" si="91"/>
        <v>20000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f t="shared" si="92"/>
        <v>20000</v>
      </c>
    </row>
    <row r="563" spans="1:12" ht="25.5" hidden="1" x14ac:dyDescent="0.2">
      <c r="A563" s="4" t="s">
        <v>294</v>
      </c>
      <c r="B563" s="5" t="s">
        <v>295</v>
      </c>
      <c r="C563" s="6">
        <v>6066</v>
      </c>
      <c r="D563" s="6">
        <v>0</v>
      </c>
      <c r="E563" s="6">
        <v>0</v>
      </c>
      <c r="F563" s="6">
        <f t="shared" si="91"/>
        <v>6066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f t="shared" si="92"/>
        <v>6066</v>
      </c>
    </row>
    <row r="564" spans="1:12" hidden="1" x14ac:dyDescent="0.2">
      <c r="A564" s="4" t="s">
        <v>296</v>
      </c>
      <c r="B564" s="5" t="s">
        <v>297</v>
      </c>
      <c r="C564" s="6">
        <v>16000</v>
      </c>
      <c r="D564" s="6">
        <v>0</v>
      </c>
      <c r="E564" s="6">
        <v>0</v>
      </c>
      <c r="F564" s="6">
        <f t="shared" si="91"/>
        <v>16000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f t="shared" si="92"/>
        <v>16000</v>
      </c>
    </row>
    <row r="565" spans="1:12" hidden="1" x14ac:dyDescent="0.2">
      <c r="A565" s="15" t="s">
        <v>233</v>
      </c>
      <c r="B565" s="10" t="s">
        <v>234</v>
      </c>
      <c r="C565" s="11">
        <f>SUM(C556:C564)</f>
        <v>241566</v>
      </c>
      <c r="D565" s="11">
        <f t="shared" ref="D565:L565" si="99">SUM(D556:D564)</f>
        <v>0</v>
      </c>
      <c r="E565" s="11">
        <f t="shared" si="99"/>
        <v>0</v>
      </c>
      <c r="F565" s="11">
        <f t="shared" si="99"/>
        <v>241566</v>
      </c>
      <c r="G565" s="11">
        <f t="shared" si="99"/>
        <v>0</v>
      </c>
      <c r="H565" s="11">
        <f t="shared" si="99"/>
        <v>0</v>
      </c>
      <c r="I565" s="11">
        <f t="shared" si="99"/>
        <v>0</v>
      </c>
      <c r="J565" s="11">
        <f t="shared" si="99"/>
        <v>0</v>
      </c>
      <c r="K565" s="11">
        <f t="shared" si="99"/>
        <v>0</v>
      </c>
      <c r="L565" s="11">
        <f t="shared" si="99"/>
        <v>241566</v>
      </c>
    </row>
    <row r="566" spans="1:12" hidden="1" x14ac:dyDescent="0.2">
      <c r="A566" s="4" t="s">
        <v>83</v>
      </c>
      <c r="B566" s="5" t="s">
        <v>84</v>
      </c>
      <c r="C566" s="6">
        <v>16400</v>
      </c>
      <c r="D566" s="6">
        <v>0</v>
      </c>
      <c r="E566" s="6">
        <v>0</v>
      </c>
      <c r="F566" s="6">
        <f t="shared" si="91"/>
        <v>16400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f t="shared" si="92"/>
        <v>16400</v>
      </c>
    </row>
    <row r="567" spans="1:12" hidden="1" x14ac:dyDescent="0.2">
      <c r="A567" s="4" t="s">
        <v>87</v>
      </c>
      <c r="B567" s="5" t="s">
        <v>88</v>
      </c>
      <c r="C567" s="6">
        <v>41760</v>
      </c>
      <c r="D567" s="6">
        <v>0</v>
      </c>
      <c r="E567" s="6">
        <v>0</v>
      </c>
      <c r="F567" s="6">
        <f t="shared" si="91"/>
        <v>41760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f t="shared" si="92"/>
        <v>41760</v>
      </c>
    </row>
    <row r="568" spans="1:12" hidden="1" x14ac:dyDescent="0.2">
      <c r="A568" s="4" t="s">
        <v>37</v>
      </c>
      <c r="B568" s="5" t="s">
        <v>38</v>
      </c>
      <c r="C568" s="6">
        <v>15000</v>
      </c>
      <c r="D568" s="6">
        <v>0</v>
      </c>
      <c r="E568" s="6">
        <v>0</v>
      </c>
      <c r="F568" s="6">
        <f t="shared" si="91"/>
        <v>15000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f t="shared" si="92"/>
        <v>15000</v>
      </c>
    </row>
    <row r="569" spans="1:12" hidden="1" x14ac:dyDescent="0.2">
      <c r="A569" s="4" t="s">
        <v>39</v>
      </c>
      <c r="B569" s="5" t="s">
        <v>40</v>
      </c>
      <c r="C569" s="6">
        <v>3635</v>
      </c>
      <c r="D569" s="6">
        <v>0</v>
      </c>
      <c r="E569" s="6">
        <v>0</v>
      </c>
      <c r="F569" s="6">
        <f t="shared" si="91"/>
        <v>3635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f t="shared" si="92"/>
        <v>3635</v>
      </c>
    </row>
    <row r="570" spans="1:12" hidden="1" x14ac:dyDescent="0.2">
      <c r="A570" s="15" t="s">
        <v>239</v>
      </c>
      <c r="B570" s="10" t="s">
        <v>240</v>
      </c>
      <c r="C570" s="11">
        <f>SUM(C566:C569)</f>
        <v>76795</v>
      </c>
      <c r="D570" s="11">
        <f t="shared" ref="D570:L570" si="100">SUM(D566:D569)</f>
        <v>0</v>
      </c>
      <c r="E570" s="11">
        <f t="shared" si="100"/>
        <v>0</v>
      </c>
      <c r="F570" s="11">
        <f t="shared" si="100"/>
        <v>76795</v>
      </c>
      <c r="G570" s="11">
        <f t="shared" si="100"/>
        <v>0</v>
      </c>
      <c r="H570" s="11">
        <f t="shared" si="100"/>
        <v>0</v>
      </c>
      <c r="I570" s="11">
        <f t="shared" si="100"/>
        <v>0</v>
      </c>
      <c r="J570" s="11">
        <f t="shared" si="100"/>
        <v>0</v>
      </c>
      <c r="K570" s="11">
        <f t="shared" si="100"/>
        <v>0</v>
      </c>
      <c r="L570" s="11">
        <f t="shared" si="100"/>
        <v>76795</v>
      </c>
    </row>
    <row r="571" spans="1:12" ht="25.5" hidden="1" x14ac:dyDescent="0.2">
      <c r="A571" s="12" t="s">
        <v>305</v>
      </c>
      <c r="B571" s="13" t="s">
        <v>298</v>
      </c>
      <c r="C571" s="14">
        <f>SUM(C570,C565,C555,C551,C548,C538,C534,C527,C518,C515,C510,C508,C506,C503,C500,C497,C486,C482,C479,C474,C471,C467,C455)</f>
        <v>28437075</v>
      </c>
      <c r="D571" s="14">
        <f t="shared" ref="D571:L571" si="101">SUM(D570,D565,D555,D551,D548,D538,D534,D527,D518,D515,D510,D508,D506,D503,D500,D497,D486,D482,D479,D474,D471,D467,D455)</f>
        <v>921908.32000000007</v>
      </c>
      <c r="E571" s="14">
        <f t="shared" si="101"/>
        <v>-927308.32000000007</v>
      </c>
      <c r="F571" s="14">
        <f t="shared" si="101"/>
        <v>28431675</v>
      </c>
      <c r="G571" s="14">
        <f t="shared" si="101"/>
        <v>1097372.92</v>
      </c>
      <c r="H571" s="14">
        <f t="shared" si="101"/>
        <v>39899.64</v>
      </c>
      <c r="I571" s="14">
        <f t="shared" si="101"/>
        <v>0</v>
      </c>
      <c r="J571" s="14">
        <f t="shared" si="101"/>
        <v>0</v>
      </c>
      <c r="K571" s="14">
        <f t="shared" si="101"/>
        <v>0</v>
      </c>
      <c r="L571" s="14">
        <f t="shared" si="101"/>
        <v>27294402.439999998</v>
      </c>
    </row>
    <row r="572" spans="1:12" hidden="1" x14ac:dyDescent="0.2">
      <c r="A572" s="4" t="s">
        <v>25</v>
      </c>
      <c r="B572" s="5" t="s">
        <v>26</v>
      </c>
      <c r="C572" s="6">
        <v>0</v>
      </c>
      <c r="D572" s="6">
        <v>10440</v>
      </c>
      <c r="E572" s="6">
        <v>0</v>
      </c>
      <c r="F572" s="6">
        <f t="shared" si="91"/>
        <v>10440</v>
      </c>
      <c r="G572" s="7">
        <v>6960</v>
      </c>
      <c r="H572" s="7">
        <v>0</v>
      </c>
      <c r="I572" s="7">
        <v>0</v>
      </c>
      <c r="J572" s="7">
        <v>0</v>
      </c>
      <c r="K572" s="7">
        <v>0</v>
      </c>
      <c r="L572" s="7">
        <f t="shared" si="92"/>
        <v>3480</v>
      </c>
    </row>
    <row r="573" spans="1:12" ht="25.5" hidden="1" x14ac:dyDescent="0.2">
      <c r="A573" s="15" t="s">
        <v>181</v>
      </c>
      <c r="B573" s="10" t="s">
        <v>182</v>
      </c>
      <c r="C573" s="11">
        <f>SUM(C572)</f>
        <v>0</v>
      </c>
      <c r="D573" s="11">
        <f t="shared" ref="D573:L573" si="102">SUM(D572)</f>
        <v>10440</v>
      </c>
      <c r="E573" s="11">
        <f t="shared" si="102"/>
        <v>0</v>
      </c>
      <c r="F573" s="11">
        <f t="shared" si="102"/>
        <v>10440</v>
      </c>
      <c r="G573" s="11">
        <f t="shared" si="102"/>
        <v>6960</v>
      </c>
      <c r="H573" s="11">
        <f t="shared" si="102"/>
        <v>0</v>
      </c>
      <c r="I573" s="11">
        <f t="shared" si="102"/>
        <v>0</v>
      </c>
      <c r="J573" s="11">
        <f t="shared" si="102"/>
        <v>0</v>
      </c>
      <c r="K573" s="11">
        <f t="shared" si="102"/>
        <v>0</v>
      </c>
      <c r="L573" s="11">
        <f t="shared" si="102"/>
        <v>3480</v>
      </c>
    </row>
    <row r="574" spans="1:12" hidden="1" x14ac:dyDescent="0.2">
      <c r="A574" s="4" t="s">
        <v>29</v>
      </c>
      <c r="B574" s="5" t="s">
        <v>30</v>
      </c>
      <c r="C574" s="6">
        <v>0</v>
      </c>
      <c r="D574" s="6">
        <v>417600</v>
      </c>
      <c r="E574" s="6">
        <v>-208800</v>
      </c>
      <c r="F574" s="6">
        <f t="shared" si="91"/>
        <v>208800</v>
      </c>
      <c r="G574" s="7">
        <v>0</v>
      </c>
      <c r="H574" s="7">
        <v>208800</v>
      </c>
      <c r="I574" s="7">
        <v>0</v>
      </c>
      <c r="J574" s="7">
        <v>0</v>
      </c>
      <c r="K574" s="7">
        <v>0</v>
      </c>
      <c r="L574" s="7">
        <f t="shared" si="92"/>
        <v>0</v>
      </c>
    </row>
    <row r="575" spans="1:12" hidden="1" x14ac:dyDescent="0.2">
      <c r="A575" s="15" t="s">
        <v>227</v>
      </c>
      <c r="B575" s="10" t="s">
        <v>228</v>
      </c>
      <c r="C575" s="11">
        <f>SUM(C574)</f>
        <v>0</v>
      </c>
      <c r="D575" s="11">
        <f t="shared" ref="D575:L575" si="103">SUM(D574)</f>
        <v>417600</v>
      </c>
      <c r="E575" s="11">
        <f t="shared" si="103"/>
        <v>-208800</v>
      </c>
      <c r="F575" s="11">
        <f t="shared" si="103"/>
        <v>208800</v>
      </c>
      <c r="G575" s="11">
        <f t="shared" si="103"/>
        <v>0</v>
      </c>
      <c r="H575" s="11">
        <f t="shared" si="103"/>
        <v>208800</v>
      </c>
      <c r="I575" s="11">
        <f t="shared" si="103"/>
        <v>0</v>
      </c>
      <c r="J575" s="11">
        <f t="shared" si="103"/>
        <v>0</v>
      </c>
      <c r="K575" s="11">
        <f t="shared" si="103"/>
        <v>0</v>
      </c>
      <c r="L575" s="11">
        <f t="shared" si="103"/>
        <v>0</v>
      </c>
    </row>
    <row r="576" spans="1:12" hidden="1" x14ac:dyDescent="0.2">
      <c r="A576" s="4" t="s">
        <v>29</v>
      </c>
      <c r="B576" s="5" t="s">
        <v>30</v>
      </c>
      <c r="C576" s="6">
        <v>0</v>
      </c>
      <c r="D576" s="6">
        <v>228612.80000000002</v>
      </c>
      <c r="E576" s="6">
        <v>0</v>
      </c>
      <c r="F576" s="6">
        <f t="shared" si="91"/>
        <v>228612.80000000002</v>
      </c>
      <c r="G576" s="7">
        <v>0</v>
      </c>
      <c r="H576" s="7">
        <v>228612.80000000002</v>
      </c>
      <c r="I576" s="7">
        <v>0</v>
      </c>
      <c r="J576" s="7">
        <v>0</v>
      </c>
      <c r="K576" s="7">
        <v>0</v>
      </c>
      <c r="L576" s="7">
        <f t="shared" si="92"/>
        <v>0</v>
      </c>
    </row>
    <row r="577" spans="1:12" hidden="1" x14ac:dyDescent="0.2">
      <c r="A577" s="15" t="s">
        <v>231</v>
      </c>
      <c r="B577" s="10" t="s">
        <v>232</v>
      </c>
      <c r="C577" s="11">
        <f>SUM(C576)</f>
        <v>0</v>
      </c>
      <c r="D577" s="11">
        <f t="shared" ref="D577:L577" si="104">SUM(D576)</f>
        <v>228612.80000000002</v>
      </c>
      <c r="E577" s="11">
        <f t="shared" si="104"/>
        <v>0</v>
      </c>
      <c r="F577" s="11">
        <f t="shared" si="104"/>
        <v>228612.80000000002</v>
      </c>
      <c r="G577" s="11">
        <f t="shared" si="104"/>
        <v>0</v>
      </c>
      <c r="H577" s="11">
        <f t="shared" si="104"/>
        <v>228612.80000000002</v>
      </c>
      <c r="I577" s="11">
        <f t="shared" si="104"/>
        <v>0</v>
      </c>
      <c r="J577" s="11">
        <f t="shared" si="104"/>
        <v>0</v>
      </c>
      <c r="K577" s="11">
        <f t="shared" si="104"/>
        <v>0</v>
      </c>
      <c r="L577" s="11">
        <f t="shared" si="104"/>
        <v>0</v>
      </c>
    </row>
    <row r="578" spans="1:12" hidden="1" x14ac:dyDescent="0.2">
      <c r="A578" s="12" t="s">
        <v>306</v>
      </c>
      <c r="B578" s="13" t="s">
        <v>299</v>
      </c>
      <c r="C578" s="14">
        <f>SUM(C577,C575,C573)</f>
        <v>0</v>
      </c>
      <c r="D578" s="14">
        <f t="shared" ref="D578:L578" si="105">SUM(D577,D575,D573)</f>
        <v>656652.80000000005</v>
      </c>
      <c r="E578" s="14">
        <f t="shared" si="105"/>
        <v>-208800</v>
      </c>
      <c r="F578" s="14">
        <f t="shared" si="105"/>
        <v>447852.80000000005</v>
      </c>
      <c r="G578" s="14">
        <f t="shared" si="105"/>
        <v>6960</v>
      </c>
      <c r="H578" s="14">
        <f t="shared" si="105"/>
        <v>437412.80000000005</v>
      </c>
      <c r="I578" s="14">
        <f t="shared" si="105"/>
        <v>0</v>
      </c>
      <c r="J578" s="14">
        <f t="shared" si="105"/>
        <v>0</v>
      </c>
      <c r="K578" s="14">
        <f t="shared" si="105"/>
        <v>0</v>
      </c>
      <c r="L578" s="14">
        <f t="shared" si="105"/>
        <v>3480</v>
      </c>
    </row>
    <row r="579" spans="1:12" hidden="1" x14ac:dyDescent="0.2">
      <c r="A579" s="12"/>
      <c r="B579" s="13" t="s">
        <v>300</v>
      </c>
      <c r="C579" s="14">
        <f>C578+C571+C442+C434+C431</f>
        <v>99593075</v>
      </c>
      <c r="D579" s="14">
        <f t="shared" ref="D579:L579" si="106">D578+D571+D442+D434+D431</f>
        <v>20453021.489999995</v>
      </c>
      <c r="E579" s="14">
        <f t="shared" si="106"/>
        <v>-22210780.880000003</v>
      </c>
      <c r="F579" s="14">
        <f t="shared" si="106"/>
        <v>97835315.609999999</v>
      </c>
      <c r="G579" s="14">
        <f t="shared" si="106"/>
        <v>11785371.910000002</v>
      </c>
      <c r="H579" s="14">
        <f t="shared" si="106"/>
        <v>2416959.06</v>
      </c>
      <c r="I579" s="14">
        <f t="shared" si="106"/>
        <v>81944.709999999992</v>
      </c>
      <c r="J579" s="14">
        <f t="shared" si="106"/>
        <v>993014.28999999992</v>
      </c>
      <c r="K579" s="14">
        <f t="shared" si="106"/>
        <v>31008.190000000002</v>
      </c>
      <c r="L579" s="14">
        <f t="shared" si="106"/>
        <v>82527017.449999988</v>
      </c>
    </row>
    <row r="580" spans="1:12" x14ac:dyDescent="0.2">
      <c r="A580" s="16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2" spans="1:12" ht="12.75" customHeight="1" x14ac:dyDescent="0.2">
      <c r="C582" s="20">
        <f>C347+C551</f>
        <v>3014474</v>
      </c>
      <c r="D582" s="20">
        <f t="shared" ref="D582:L582" si="107">D347+D551</f>
        <v>1092350.6500000001</v>
      </c>
      <c r="E582" s="20">
        <f t="shared" si="107"/>
        <v>-1124986.6500000001</v>
      </c>
      <c r="F582" s="20">
        <f t="shared" si="107"/>
        <v>2981838</v>
      </c>
      <c r="G582" s="20">
        <f t="shared" si="107"/>
        <v>1034485.6000000001</v>
      </c>
      <c r="H582" s="20">
        <f t="shared" si="107"/>
        <v>55154.6</v>
      </c>
      <c r="I582" s="20">
        <f t="shared" si="107"/>
        <v>0</v>
      </c>
      <c r="J582" s="20">
        <f t="shared" si="107"/>
        <v>29572.58</v>
      </c>
      <c r="K582" s="20">
        <f t="shared" si="107"/>
        <v>0</v>
      </c>
      <c r="L582" s="20">
        <f t="shared" si="107"/>
        <v>1862625.2200000002</v>
      </c>
    </row>
    <row r="584" spans="1:12" ht="12.75" customHeight="1" x14ac:dyDescent="0.2">
      <c r="C584" s="8">
        <v>3014474</v>
      </c>
      <c r="D584" s="8">
        <v>1092350.6500000001</v>
      </c>
      <c r="E584" s="8">
        <v>-1124986.6500000001</v>
      </c>
      <c r="F584" s="8">
        <v>2981838</v>
      </c>
      <c r="G584" s="8">
        <v>1034485.6000000001</v>
      </c>
      <c r="H584" s="8">
        <v>55154.6</v>
      </c>
      <c r="I584" s="8">
        <v>0</v>
      </c>
      <c r="J584" s="8">
        <v>29572.58</v>
      </c>
      <c r="K584" s="8">
        <v>0</v>
      </c>
      <c r="L584" s="8">
        <v>1862625.2200000002</v>
      </c>
    </row>
    <row r="589" spans="1:12" ht="12.75" customHeight="1" x14ac:dyDescent="0.2">
      <c r="L589" s="8">
        <f>F584-L584</f>
        <v>1119212.7799999998</v>
      </c>
    </row>
    <row r="591" spans="1:12" ht="12.75" customHeight="1" x14ac:dyDescent="0.2">
      <c r="L591" s="8">
        <v>1119212.78</v>
      </c>
    </row>
  </sheetData>
  <mergeCells count="4">
    <mergeCell ref="A2:L2"/>
    <mergeCell ref="A3:L3"/>
    <mergeCell ref="A4:L4"/>
    <mergeCell ref="A5:L5"/>
  </mergeCells>
  <pageMargins left="0.51181102362204722" right="0.51181102362204722" top="0.51181102362204722" bottom="0.51181102362204722" header="0" footer="0"/>
  <pageSetup scale="65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PRESUPUESTO</dc:title>
  <dc:creator>Crystal Decisions</dc:creator>
  <dc:description>Powered by Crystal</dc:description>
  <cp:lastModifiedBy>temporal</cp:lastModifiedBy>
  <cp:lastPrinted>2017-05-03T18:30:50Z</cp:lastPrinted>
  <dcterms:created xsi:type="dcterms:W3CDTF">2017-05-03T23:22:37Z</dcterms:created>
  <dcterms:modified xsi:type="dcterms:W3CDTF">2017-05-04T02:56:50Z</dcterms:modified>
</cp:coreProperties>
</file>